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"/>
    </mc:Choice>
  </mc:AlternateContent>
  <xr:revisionPtr revIDLastSave="0" documentId="13_ncr:1_{9813708B-9AA2-4BD5-ACE1-8F722827CD90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LEARNING &amp; PROCESS IMPROVMENTS" sheetId="8" r:id="rId1"/>
  </sheets>
  <definedNames>
    <definedName name="_xlnm._FilterDatabase" localSheetId="0" hidden="1">'LEARNING &amp; PROCESS IMPROVMENTS'!$A$1:$U$42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8" l="1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2" i="8"/>
  <c r="O21" i="8"/>
  <c r="O20" i="8"/>
  <c r="O19" i="8"/>
  <c r="O18" i="8"/>
  <c r="O17" i="8"/>
  <c r="O16" i="8"/>
  <c r="O15" i="8"/>
  <c r="O14" i="8"/>
  <c r="O13" i="8"/>
  <c r="O12" i="8"/>
  <c r="O10" i="8"/>
  <c r="O9" i="8"/>
  <c r="O8" i="8"/>
  <c r="O7" i="8"/>
  <c r="O6" i="8"/>
  <c r="O5" i="8"/>
  <c r="O4" i="8"/>
  <c r="O3" i="8"/>
  <c r="O2" i="8"/>
  <c r="S41" i="8"/>
  <c r="U41" i="8" s="1"/>
  <c r="S40" i="8"/>
  <c r="U40" i="8" s="1"/>
  <c r="S39" i="8"/>
  <c r="U39" i="8" s="1"/>
  <c r="S38" i="8"/>
  <c r="U38" i="8" s="1"/>
  <c r="S37" i="8"/>
  <c r="U37" i="8" s="1"/>
  <c r="S36" i="8"/>
  <c r="S35" i="8"/>
  <c r="S34" i="8"/>
  <c r="U34" i="8" s="1"/>
  <c r="S33" i="8"/>
  <c r="U33" i="8" s="1"/>
  <c r="S32" i="8"/>
  <c r="U32" i="8" s="1"/>
  <c r="S31" i="8"/>
  <c r="U31" i="8" s="1"/>
  <c r="S30" i="8"/>
  <c r="U30" i="8" s="1"/>
  <c r="S29" i="8"/>
  <c r="U29" i="8" s="1"/>
  <c r="S28" i="8"/>
  <c r="S27" i="8"/>
  <c r="U27" i="8" s="1"/>
  <c r="S26" i="8"/>
  <c r="U26" i="8" s="1"/>
  <c r="S25" i="8"/>
  <c r="U25" i="8" s="1"/>
  <c r="S24" i="8"/>
  <c r="U24" i="8" s="1"/>
  <c r="S22" i="8"/>
  <c r="U22" i="8" s="1"/>
  <c r="S21" i="8"/>
  <c r="U21" i="8" s="1"/>
  <c r="S20" i="8"/>
  <c r="U20" i="8" s="1"/>
  <c r="S19" i="8"/>
  <c r="U19" i="8" s="1"/>
  <c r="S18" i="8"/>
  <c r="U18" i="8" s="1"/>
  <c r="S17" i="8"/>
  <c r="U17" i="8" s="1"/>
  <c r="S16" i="8"/>
  <c r="U16" i="8" s="1"/>
  <c r="S15" i="8"/>
  <c r="U15" i="8" s="1"/>
  <c r="S14" i="8"/>
  <c r="U14" i="8" s="1"/>
  <c r="S13" i="8"/>
  <c r="U13" i="8" s="1"/>
  <c r="S12" i="8"/>
  <c r="U12" i="8" s="1"/>
  <c r="S10" i="8"/>
  <c r="U10" i="8" s="1"/>
  <c r="S9" i="8"/>
  <c r="U9" i="8" s="1"/>
  <c r="S7" i="8"/>
  <c r="U7" i="8" s="1"/>
  <c r="S8" i="8"/>
  <c r="U8" i="8" s="1"/>
  <c r="S6" i="8"/>
  <c r="U6" i="8" s="1"/>
  <c r="S5" i="8"/>
  <c r="U5" i="8" s="1"/>
  <c r="S4" i="8"/>
  <c r="U4" i="8" s="1"/>
  <c r="S3" i="8"/>
  <c r="U3" i="8" s="1"/>
  <c r="S2" i="8"/>
  <c r="U2" i="8" s="1"/>
  <c r="P42" i="8"/>
  <c r="Q33" i="8"/>
  <c r="Q4" i="8" l="1"/>
  <c r="Q15" i="8"/>
  <c r="Q25" i="8"/>
  <c r="Q41" i="8"/>
  <c r="Q21" i="8"/>
  <c r="Q38" i="8"/>
  <c r="Q14" i="8"/>
  <c r="Q3" i="8"/>
  <c r="Q12" i="8"/>
  <c r="Q29" i="8"/>
  <c r="Q37" i="8"/>
  <c r="Q6" i="8"/>
  <c r="Q9" i="8"/>
  <c r="Q26" i="8"/>
  <c r="Q34" i="8"/>
  <c r="Q18" i="8"/>
  <c r="Q27" i="8"/>
  <c r="Q35" i="8"/>
  <c r="Q2" i="8"/>
  <c r="Q10" i="8"/>
  <c r="Q19" i="8"/>
  <c r="Q13" i="8"/>
  <c r="Q5" i="8"/>
  <c r="Q28" i="8"/>
  <c r="Q36" i="8"/>
  <c r="Q20" i="8"/>
  <c r="Q30" i="8"/>
  <c r="Q22" i="8"/>
  <c r="Q31" i="8"/>
  <c r="Q39" i="8"/>
  <c r="Q24" i="8"/>
  <c r="Q32" i="8"/>
  <c r="Q40" i="8"/>
  <c r="Q7" i="8"/>
  <c r="Q16" i="8"/>
  <c r="Q8" i="8"/>
  <c r="Q17" i="8"/>
  <c r="U36" i="8"/>
  <c r="U35" i="8"/>
  <c r="U28" i="8"/>
</calcChain>
</file>

<file path=xl/sharedStrings.xml><?xml version="1.0" encoding="utf-8"?>
<sst xmlns="http://schemas.openxmlformats.org/spreadsheetml/2006/main" count="354" uniqueCount="143">
  <si>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</si>
  <si>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</si>
  <si>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</si>
  <si>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</si>
  <si>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</si>
  <si>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</si>
  <si>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</si>
  <si>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</si>
  <si>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</si>
  <si>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</si>
  <si>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</si>
  <si>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</si>
  <si>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</si>
  <si>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</si>
  <si>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</si>
  <si>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</si>
  <si>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</si>
  <si>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</si>
  <si>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</si>
  <si>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</si>
  <si>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</si>
  <si>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</si>
  <si>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YES</t>
  </si>
  <si>
    <t>UH</t>
  </si>
  <si>
    <t>PRH</t>
  </si>
  <si>
    <t>&gt;3</t>
  </si>
  <si>
    <t>&lt;2</t>
  </si>
  <si>
    <t>&lt;70%</t>
  </si>
  <si>
    <t>Qrtly</t>
  </si>
  <si>
    <t>&lt;5</t>
  </si>
  <si>
    <t>&lt;10</t>
  </si>
  <si>
    <t>&gt;10</t>
  </si>
  <si>
    <t>&lt;15%</t>
  </si>
  <si>
    <t>&lt;80%</t>
  </si>
  <si>
    <t>&lt;90%</t>
  </si>
  <si>
    <t>&gt;30%</t>
  </si>
  <si>
    <t>&lt;5%</t>
  </si>
  <si>
    <t>&lt;95%</t>
  </si>
  <si>
    <t>&gt;80%</t>
  </si>
  <si>
    <t>None</t>
  </si>
  <si>
    <t>Q4.1</t>
  </si>
  <si>
    <t>Q4.2</t>
  </si>
  <si>
    <t>Q4.3</t>
  </si>
  <si>
    <t>Q4.4</t>
  </si>
  <si>
    <t>Q4.5</t>
  </si>
  <si>
    <t>Q4.6</t>
  </si>
  <si>
    <t>Q4.7</t>
  </si>
  <si>
    <t>Q4.8</t>
  </si>
  <si>
    <t>&lt;60%</t>
  </si>
  <si>
    <t>&gt;2</t>
  </si>
  <si>
    <t>&gt;60%</t>
  </si>
  <si>
    <t>&gt;40%</t>
  </si>
  <si>
    <t>&lt;40%</t>
  </si>
  <si>
    <t>Monthly</t>
  </si>
  <si>
    <t>TRAINING</t>
  </si>
  <si>
    <t>Fortnightly</t>
  </si>
  <si>
    <t>LEARNING &amp; PROCESS IMPROVMENTS</t>
  </si>
  <si>
    <t>EVALUATION</t>
  </si>
  <si>
    <t>L1.1</t>
  </si>
  <si>
    <t>L1.2</t>
  </si>
  <si>
    <t>L1.3</t>
  </si>
  <si>
    <t>L1.4</t>
  </si>
  <si>
    <t>L1.5</t>
  </si>
  <si>
    <t>L1.6</t>
  </si>
  <si>
    <t>L1.7</t>
  </si>
  <si>
    <t>L1.8</t>
  </si>
  <si>
    <t>L2.1</t>
  </si>
  <si>
    <t>L2.2</t>
  </si>
  <si>
    <t>L2.2.1</t>
  </si>
  <si>
    <t>L2.2.2</t>
  </si>
  <si>
    <t>L2.2.3</t>
  </si>
  <si>
    <t>L2.3</t>
  </si>
  <si>
    <t>L2.4</t>
  </si>
  <si>
    <t>L2.5</t>
  </si>
  <si>
    <t>L2.6</t>
  </si>
  <si>
    <t>L2.7</t>
  </si>
  <si>
    <t>L2.8</t>
  </si>
  <si>
    <t>L2.9</t>
  </si>
  <si>
    <t>L2.10</t>
  </si>
  <si>
    <t>L2.11</t>
  </si>
  <si>
    <t>L2.11.1</t>
  </si>
  <si>
    <t>L2.11.2</t>
  </si>
  <si>
    <t>L2.11.3</t>
  </si>
  <si>
    <t>L2.11.4</t>
  </si>
  <si>
    <t>SHARING &amp; LEARNING</t>
  </si>
  <si>
    <t>L3.1</t>
  </si>
  <si>
    <t>L3.2</t>
  </si>
  <si>
    <t>L3.3</t>
  </si>
  <si>
    <t>L3.4</t>
  </si>
  <si>
    <t>L3.5</t>
  </si>
  <si>
    <t>L3.6</t>
  </si>
  <si>
    <t>PROCESS IMPROVEMENT (SIX SIGMA)</t>
  </si>
  <si>
    <t>What % of job requirements have been defined &amp; documented ?</t>
  </si>
  <si>
    <t>Do you have a formal system for recruitment of people for your unit?</t>
  </si>
  <si>
    <t>Does unit head evaluates the personnel beore finalising the recrutiment by giving comments on interview evaluation sheet ?</t>
  </si>
  <si>
    <t>Is there a ready matirx available specifying eduction, experience, skills etc required for each position ?</t>
  </si>
  <si>
    <t>Is there a formal employee engagement with unit head ?</t>
  </si>
  <si>
    <t xml:space="preserve">Feed back on the employee is given ___number of times in a year. </t>
  </si>
  <si>
    <t>Is there a bench mark level of skill specified for each postion for a new new eployee to acquire ?</t>
  </si>
  <si>
    <t>Are the exit interview results analysed and action plans made for futher improvement ?</t>
  </si>
  <si>
    <t>Is there an approved annual training calendar available at the unit ?</t>
  </si>
  <si>
    <t>What is the basis for annual training plan ?</t>
  </si>
  <si>
    <t>OTHERS</t>
  </si>
  <si>
    <t>OTHERs</t>
  </si>
  <si>
    <t>HOD recomandation</t>
  </si>
  <si>
    <t>Apprisal Input</t>
  </si>
  <si>
    <t>Customer / external audits, inputs</t>
  </si>
  <si>
    <t>How many skill enhancement programme on their area of specialisation have been conducted to your emloyees in last one year.</t>
  </si>
  <si>
    <t xml:space="preserve">What % of employess training effectiveness has been evaluated  after they have undergone training? </t>
  </si>
  <si>
    <t>What % of new recruits in the last 1 year have been oreinted on GMP, Safety and Quality System requirements ?</t>
  </si>
  <si>
    <t>Have all the employees been made aware of company Quality Policy &amp; their respective contribution for the same ?</t>
  </si>
  <si>
    <t xml:space="preserve">Is there a list of internal trainers along with their competence area of training ? </t>
  </si>
  <si>
    <t xml:space="preserve">Do you have succession planning for key positions?  </t>
  </si>
  <si>
    <t>Have you imparted any training for strategic career development for any of your identified people?</t>
  </si>
  <si>
    <t>Is there a written procedure on training covering, type of training, target audience, frequncy of training and retraining ?</t>
  </si>
  <si>
    <t xml:space="preserve">Are there training plans to cover the following special skills and applied concepts </t>
  </si>
  <si>
    <t>Process capability (Cp, Cpk, Control charting etc)</t>
  </si>
  <si>
    <t>5S &amp; Kaizen</t>
  </si>
  <si>
    <t>Customer / Supplier relationship building</t>
  </si>
  <si>
    <t>Process Improvement, 7 QC Tools &amp; Six Sigma</t>
  </si>
  <si>
    <t>Do you have any formal method of knowledge sharing within your organisation?</t>
  </si>
  <si>
    <t>What is the awareness level of Share-Point knowledge sharing platform existence among your employees?</t>
  </si>
  <si>
    <t>Have employees used the Share-Point knowledge Management (KM) platform for posting any information? (Other than sharing monthly reports)</t>
  </si>
  <si>
    <t>Have you implemented any idea acquired through Kaizen/ Knowledge Sharing?</t>
  </si>
  <si>
    <t>Any formal recognition method being formalised for idea / content for KM postings by employees?</t>
  </si>
  <si>
    <t>How many Kaizen / Process improvements you would have implemented in the last 6 months in your unit?</t>
  </si>
  <si>
    <t>Do you have a list of projects with owners identified with estimate of CBA ?</t>
  </si>
  <si>
    <t>What % of your projects demonstrate process improvement methodology ?</t>
  </si>
  <si>
    <t>What % of the employees of your unit are trained in Process Improvement Tools?</t>
  </si>
  <si>
    <t>What % of the projects have been completed v/s planned ?</t>
  </si>
  <si>
    <t>What is the review frequency of process improvement projects along with team members ?</t>
  </si>
  <si>
    <t>Who drives the reviews in the unit?</t>
  </si>
  <si>
    <t xml:space="preserve">What is the annualized financial savings that you have achieved through the projects so far? (in USD) (Financially wetted) </t>
  </si>
  <si>
    <t>How many projects are driven for Process / quality improvments in last 1 year.</t>
  </si>
  <si>
    <t>Process</t>
  </si>
  <si>
    <t>&lt;2K</t>
  </si>
  <si>
    <t>2-50K</t>
  </si>
  <si>
    <t>51-100K</t>
  </si>
  <si>
    <t>&gt;15%</t>
  </si>
  <si>
    <t>R</t>
  </si>
  <si>
    <t>S</t>
  </si>
  <si>
    <t>I</t>
  </si>
  <si>
    <t>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</si>
</sst>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 applyProtection="1">
      <alignment horizontal="left" wrapText="1"/>
      <protection hidden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left"/>
    </xf>
    <xf numFmtId="0" fontId="0" fillId="2" borderId="0" xfId="0" applyFill="1" applyAlignment="1">
      <alignment horizontal="right"/>
    </xf>
    <xf numFmtId="0" fontId="0" fillId="2" borderId="1" xfId="0" applyFill="1" applyBorder="1"/>
    <xf numFmtId="0" fontId="3" fillId="0" borderId="1" xfId="0" applyFont="1" applyBorder="1"/>
    <xf numFmtId="0" fontId="2" fillId="0" borderId="1" xfId="0" applyFont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 wrapText="1"/>
      <protection hidden="1"/>
    </xf>
    <xf numFmtId="0" fontId="2" fillId="0" borderId="1" xfId="0" applyFont="1" applyBorder="1" applyAlignment="1" applyProtection="1">
      <alignment horizontal="left"/>
      <protection hidden="1"/>
    </xf>
    <xf numFmtId="9" fontId="2" fillId="0" borderId="1" xfId="0" applyNumberFormat="1" applyFont="1" applyBorder="1" applyAlignment="1" applyProtection="1">
      <alignment horizontal="left"/>
      <protection hidden="1"/>
    </xf>
    <xf numFmtId="0" fontId="2" fillId="0" borderId="1" xfId="0" applyFont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9" fontId="0" fillId="0" borderId="1" xfId="0" applyNumberFormat="1" applyBorder="1"/>
    <xf numFmtId="0" fontId="2" fillId="2" borderId="1" xfId="0" applyFont="1" applyFill="1" applyBorder="1" applyAlignment="1" applyProtection="1">
      <alignment horizontal="center" vertical="center"/>
      <protection locked="0" hidden="1"/>
    </xf>
    <xf numFmtId="16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0" fillId="2" borderId="0" xfId="0" applyFill="1"/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91FB-FA6F-4B8F-97A0-DCDCDDE0ADF7}">
  <dimension ref="A1:U42"/>
  <sheetViews>
    <sheetView tabSelected="1" topLeftCell="H1" zoomScale="60" zoomScaleNormal="60" workbookViewId="0">
      <selection activeCell="R7" sqref="R7"/>
    </sheetView>
  </sheetViews>
  <sheetFormatPr defaultColWidth="8.6640625" defaultRowHeight="15.5" x14ac:dyDescent="0.35"/>
  <cols>
    <col min="1" max="1" width="32.6640625" bestFit="1" customWidth="1"/>
    <col min="2" max="2" width="32.1640625" bestFit="1" customWidth="1"/>
    <col min="3" max="3" width="7.6640625" bestFit="1" customWidth="1"/>
    <col min="4" max="4" width="12.1640625" bestFit="1" customWidth="1"/>
    <col min="5" max="5" width="16.5" bestFit="1" customWidth="1"/>
    <col min="6" max="6" width="9.58203125" customWidth="1"/>
    <col min="7" max="7" width="11.1640625" bestFit="1" customWidth="1"/>
    <col min="8" max="8" width="91.1640625" bestFit="1" customWidth="1"/>
    <col min="9" max="11" width="15" bestFit="1" customWidth="1"/>
    <col min="12" max="12" width="14.5" bestFit="1" customWidth="1"/>
    <col min="13" max="13" width="17" bestFit="1" customWidth="1"/>
    <col min="14" max="14" width="10.9140625" style="22" bestFit="1" customWidth="1"/>
    <col min="15" max="15" width="7.5" style="7" bestFit="1" customWidth="1"/>
    <col min="16" max="16" width="9.6640625" style="22" bestFit="1" customWidth="1"/>
    <col min="17" max="17" width="15.9140625" style="22" customWidth="1"/>
    <col min="18" max="18" width="9.5" style="7" bestFit="1" customWidth="1"/>
    <col min="19" max="19" width="14.1640625" style="1" bestFit="1" customWidth="1"/>
    <col min="20" max="20" width="9.6640625" style="1" bestFit="1" customWidth="1"/>
    <col min="21" max="21" width="11.9140625" style="1" bestFit="1" customWidth="1"/>
  </cols>
  <sheetData>
    <row r="1" spans="1:2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4" t="s">
        <v>103</v>
      </c>
    </row>
    <row r="2" spans="1:21" x14ac:dyDescent="0.35">
      <c r="A2" s="4" t="s">
        <v>56</v>
      </c>
      <c r="B2" s="4" t="s">
        <v>57</v>
      </c>
      <c r="C2" s="10" t="s">
        <v>58</v>
      </c>
      <c r="D2" s="4"/>
      <c r="E2" s="4"/>
      <c r="F2" s="4">
        <v>0</v>
      </c>
      <c r="G2" s="4" t="s">
        <v>21</v>
      </c>
      <c r="H2" s="5" t="s">
        <v>92</v>
      </c>
      <c r="I2" s="4" t="s">
        <v>33</v>
      </c>
      <c r="J2" s="4" t="s">
        <v>34</v>
      </c>
      <c r="K2" s="4" t="s">
        <v>37</v>
      </c>
      <c r="L2" s="6">
        <v>1</v>
      </c>
      <c r="M2" s="4"/>
      <c r="N2" s="20">
        <v>3</v>
      </c>
      <c r="O2" s="20">
        <f>IF(N2=4,3,IF(N2=3,2,IF(N2=2,1,0)))</f>
        <v>2</v>
      </c>
      <c r="P2" s="20">
        <v>3</v>
      </c>
      <c r="Q2" s="21">
        <f>O2*P2/(3*S2)*T2</f>
        <v>2.4096385542168677</v>
      </c>
      <c r="R2" s="20" t="s">
        <v>139</v>
      </c>
      <c r="S2" s="3">
        <f>SUM(P2:P41)</f>
        <v>83</v>
      </c>
      <c r="T2" s="3">
        <v>100</v>
      </c>
      <c r="U2" s="3">
        <f>3*P2/(3*S2)*T2</f>
        <v>3.6144578313253009</v>
      </c>
    </row>
    <row r="3" spans="1:21" x14ac:dyDescent="0.35">
      <c r="A3" s="4" t="s">
        <v>56</v>
      </c>
      <c r="B3" s="4" t="s">
        <v>57</v>
      </c>
      <c r="C3" s="10" t="s">
        <v>59</v>
      </c>
      <c r="D3" s="4"/>
      <c r="E3" s="4"/>
      <c r="F3" s="4">
        <v>0</v>
      </c>
      <c r="G3" s="4" t="s">
        <v>21</v>
      </c>
      <c r="H3" s="5" t="s">
        <v>93</v>
      </c>
      <c r="I3" s="4" t="s">
        <v>22</v>
      </c>
      <c r="J3" s="4" t="s">
        <v>20</v>
      </c>
      <c r="K3" s="4"/>
      <c r="L3" s="4"/>
      <c r="M3" s="4"/>
      <c r="N3" s="20">
        <v>1</v>
      </c>
      <c r="O3" s="20">
        <f>IF(N3=1,3,0)</f>
        <v>3</v>
      </c>
      <c r="P3" s="20">
        <v>1</v>
      </c>
      <c r="Q3" s="21">
        <f t="shared" ref="Q3:Q10" si="0">O3*P3/(3*S3)*T3</f>
        <v>1.2048192771084338</v>
      </c>
      <c r="R3" s="20" t="s">
        <v>140</v>
      </c>
      <c r="S3" s="3">
        <f>SUM(P2:P41)</f>
        <v>83</v>
      </c>
      <c r="T3" s="3">
        <v>100</v>
      </c>
      <c r="U3" s="3">
        <f t="shared" ref="U3:U41" si="1">3*P3/(3*S3)*T3</f>
        <v>1.2048192771084338</v>
      </c>
    </row>
    <row r="4" spans="1:21" ht="15.65" customHeight="1" x14ac:dyDescent="0.35">
      <c r="A4" s="4" t="s">
        <v>56</v>
      </c>
      <c r="B4" s="4" t="s">
        <v>57</v>
      </c>
      <c r="C4" s="10" t="s">
        <v>60</v>
      </c>
      <c r="D4" s="4"/>
      <c r="E4" s="4"/>
      <c r="F4" s="4">
        <v>0</v>
      </c>
      <c r="G4" s="4" t="s">
        <v>21</v>
      </c>
      <c r="H4" s="5" t="s">
        <v>94</v>
      </c>
      <c r="I4" s="4" t="s">
        <v>22</v>
      </c>
      <c r="J4" s="4" t="s">
        <v>20</v>
      </c>
      <c r="K4" s="4"/>
      <c r="L4" s="4"/>
      <c r="M4" s="4"/>
      <c r="N4" s="20">
        <v>1</v>
      </c>
      <c r="O4" s="20">
        <f>IF(N4=1,3,0)</f>
        <v>3</v>
      </c>
      <c r="P4" s="20">
        <v>2</v>
      </c>
      <c r="Q4" s="21">
        <f t="shared" si="0"/>
        <v>2.4096385542168677</v>
      </c>
      <c r="R4" s="20" t="s">
        <v>141</v>
      </c>
      <c r="S4" s="3">
        <f>SUM(P2:P41)</f>
        <v>83</v>
      </c>
      <c r="T4" s="3">
        <v>100</v>
      </c>
      <c r="U4" s="3">
        <f t="shared" si="1"/>
        <v>2.4096385542168677</v>
      </c>
    </row>
    <row r="5" spans="1:21" x14ac:dyDescent="0.35">
      <c r="A5" s="4" t="s">
        <v>56</v>
      </c>
      <c r="B5" s="4" t="s">
        <v>57</v>
      </c>
      <c r="C5" s="10" t="s">
        <v>61</v>
      </c>
      <c r="D5" s="4"/>
      <c r="E5" s="4"/>
      <c r="F5" s="4">
        <v>0</v>
      </c>
      <c r="G5" s="4" t="s">
        <v>21</v>
      </c>
      <c r="H5" s="5" t="s">
        <v>95</v>
      </c>
      <c r="I5" s="4" t="s">
        <v>22</v>
      </c>
      <c r="J5" s="4" t="s">
        <v>20</v>
      </c>
      <c r="K5" s="4"/>
      <c r="L5" s="4"/>
      <c r="M5" s="4"/>
      <c r="N5" s="20">
        <v>1</v>
      </c>
      <c r="O5" s="20">
        <f>IF(N5=1,3,0)</f>
        <v>3</v>
      </c>
      <c r="P5" s="20">
        <v>3</v>
      </c>
      <c r="Q5" s="21">
        <f t="shared" si="0"/>
        <v>3.6144578313253009</v>
      </c>
      <c r="R5" s="20" t="s">
        <v>139</v>
      </c>
      <c r="S5" s="3">
        <f>SUM(P2:P41)</f>
        <v>83</v>
      </c>
      <c r="T5" s="3">
        <v>100</v>
      </c>
      <c r="U5" s="3">
        <f t="shared" si="1"/>
        <v>3.6144578313253009</v>
      </c>
    </row>
    <row r="6" spans="1:21" x14ac:dyDescent="0.35">
      <c r="A6" s="4" t="s">
        <v>56</v>
      </c>
      <c r="B6" s="4" t="s">
        <v>57</v>
      </c>
      <c r="C6" s="10" t="s">
        <v>62</v>
      </c>
      <c r="D6" s="4"/>
      <c r="E6" s="4"/>
      <c r="F6" s="4">
        <v>0</v>
      </c>
      <c r="G6" s="4" t="s">
        <v>21</v>
      </c>
      <c r="H6" s="5" t="s">
        <v>96</v>
      </c>
      <c r="I6" s="4" t="s">
        <v>22</v>
      </c>
      <c r="J6" s="4" t="s">
        <v>20</v>
      </c>
      <c r="K6" s="4"/>
      <c r="L6" s="4"/>
      <c r="M6" s="4"/>
      <c r="N6" s="20">
        <v>1</v>
      </c>
      <c r="O6" s="20">
        <f>IF(N6=1,3,0)</f>
        <v>3</v>
      </c>
      <c r="P6" s="20">
        <v>3</v>
      </c>
      <c r="Q6" s="21">
        <f t="shared" si="0"/>
        <v>3.6144578313253009</v>
      </c>
      <c r="R6" s="20" t="s">
        <v>139</v>
      </c>
      <c r="S6" s="3">
        <f>SUM(P2:P41)</f>
        <v>83</v>
      </c>
      <c r="T6" s="3">
        <v>100</v>
      </c>
      <c r="U6" s="3">
        <f t="shared" si="1"/>
        <v>3.6144578313253009</v>
      </c>
    </row>
    <row r="7" spans="1:21" x14ac:dyDescent="0.35">
      <c r="A7" s="4" t="s">
        <v>56</v>
      </c>
      <c r="B7" s="4" t="s">
        <v>57</v>
      </c>
      <c r="C7" s="10" t="s">
        <v>63</v>
      </c>
      <c r="D7" s="4"/>
      <c r="E7" s="4"/>
      <c r="F7" s="4">
        <v>0</v>
      </c>
      <c r="G7" s="4" t="s">
        <v>21</v>
      </c>
      <c r="H7" s="5" t="s">
        <v>97</v>
      </c>
      <c r="I7" s="3">
        <v>1</v>
      </c>
      <c r="J7" s="3">
        <v>2</v>
      </c>
      <c r="K7" s="4" t="s">
        <v>49</v>
      </c>
      <c r="L7" s="4"/>
      <c r="M7" s="4"/>
      <c r="N7" s="20">
        <v>2</v>
      </c>
      <c r="O7" s="20">
        <f>IF(N7=3,3,IF(N7=2,2,1))</f>
        <v>2</v>
      </c>
      <c r="P7" s="20">
        <v>3</v>
      </c>
      <c r="Q7" s="21">
        <f t="shared" si="0"/>
        <v>2.4096385542168677</v>
      </c>
      <c r="R7" s="20" t="s">
        <v>139</v>
      </c>
      <c r="S7" s="3">
        <f>SUM(P2:P41)</f>
        <v>83</v>
      </c>
      <c r="T7" s="3">
        <v>100</v>
      </c>
      <c r="U7" s="3">
        <f t="shared" si="1"/>
        <v>3.6144578313253009</v>
      </c>
    </row>
    <row r="8" spans="1:21" x14ac:dyDescent="0.35">
      <c r="A8" s="4" t="s">
        <v>56</v>
      </c>
      <c r="B8" s="4" t="s">
        <v>57</v>
      </c>
      <c r="C8" s="10" t="s">
        <v>64</v>
      </c>
      <c r="D8" s="4"/>
      <c r="E8" s="4"/>
      <c r="F8" s="4">
        <v>0</v>
      </c>
      <c r="G8" s="4" t="s">
        <v>21</v>
      </c>
      <c r="H8" s="5" t="s">
        <v>98</v>
      </c>
      <c r="I8" s="4" t="s">
        <v>22</v>
      </c>
      <c r="J8" s="4" t="s">
        <v>20</v>
      </c>
      <c r="K8" s="4"/>
      <c r="L8" s="4"/>
      <c r="M8" s="4"/>
      <c r="N8" s="20">
        <v>2</v>
      </c>
      <c r="O8" s="20">
        <f>IF(N8=1,3,0)</f>
        <v>0</v>
      </c>
      <c r="P8" s="20">
        <v>2</v>
      </c>
      <c r="Q8" s="21">
        <f t="shared" si="0"/>
        <v>0</v>
      </c>
      <c r="R8" s="20" t="s">
        <v>141</v>
      </c>
      <c r="S8" s="3">
        <f>SUM(P2:P41)</f>
        <v>83</v>
      </c>
      <c r="T8" s="3">
        <v>100</v>
      </c>
      <c r="U8" s="3">
        <f t="shared" si="1"/>
        <v>2.4096385542168677</v>
      </c>
    </row>
    <row r="9" spans="1:21" x14ac:dyDescent="0.35">
      <c r="A9" s="4" t="s">
        <v>56</v>
      </c>
      <c r="B9" s="4" t="s">
        <v>57</v>
      </c>
      <c r="C9" s="10" t="s">
        <v>65</v>
      </c>
      <c r="D9" s="4"/>
      <c r="E9" s="4"/>
      <c r="F9" s="4">
        <v>0</v>
      </c>
      <c r="G9" s="4" t="s">
        <v>21</v>
      </c>
      <c r="H9" s="5" t="s">
        <v>99</v>
      </c>
      <c r="I9" s="4" t="s">
        <v>22</v>
      </c>
      <c r="J9" s="4" t="s">
        <v>20</v>
      </c>
      <c r="K9" s="4"/>
      <c r="L9" s="4"/>
      <c r="M9" s="4"/>
      <c r="N9" s="20">
        <v>2</v>
      </c>
      <c r="O9" s="20">
        <f>IF(N9=1,3,0)</f>
        <v>0</v>
      </c>
      <c r="P9" s="20">
        <v>2</v>
      </c>
      <c r="Q9" s="21">
        <f t="shared" si="0"/>
        <v>0</v>
      </c>
      <c r="R9" s="20" t="s">
        <v>141</v>
      </c>
      <c r="S9" s="3">
        <f>SUM(P2:P41)</f>
        <v>83</v>
      </c>
      <c r="T9" s="3">
        <v>100</v>
      </c>
      <c r="U9" s="3">
        <f t="shared" si="1"/>
        <v>2.4096385542168677</v>
      </c>
    </row>
    <row r="10" spans="1:21" x14ac:dyDescent="0.35">
      <c r="A10" s="4" t="s">
        <v>56</v>
      </c>
      <c r="B10" s="4" t="s">
        <v>54</v>
      </c>
      <c r="C10" s="10" t="s">
        <v>66</v>
      </c>
      <c r="D10" s="4"/>
      <c r="E10" s="4"/>
      <c r="F10" s="4">
        <v>0</v>
      </c>
      <c r="G10" s="4" t="s">
        <v>21</v>
      </c>
      <c r="H10" s="11" t="s">
        <v>100</v>
      </c>
      <c r="I10" s="4" t="s">
        <v>22</v>
      </c>
      <c r="J10" s="4" t="s">
        <v>20</v>
      </c>
      <c r="K10" s="4"/>
      <c r="L10" s="4"/>
      <c r="M10" s="4"/>
      <c r="N10" s="20">
        <v>2</v>
      </c>
      <c r="O10" s="20">
        <f>IF(N10=1,3,0)</f>
        <v>0</v>
      </c>
      <c r="P10" s="20">
        <v>2</v>
      </c>
      <c r="Q10" s="21">
        <f t="shared" si="0"/>
        <v>0</v>
      </c>
      <c r="R10" s="20" t="s">
        <v>141</v>
      </c>
      <c r="S10" s="3">
        <f>SUM(P2:P41)</f>
        <v>83</v>
      </c>
      <c r="T10" s="3">
        <v>100</v>
      </c>
      <c r="U10" s="3">
        <f>3*P10/(3*S10)*T10</f>
        <v>2.4096385542168677</v>
      </c>
    </row>
    <row r="11" spans="1:21" x14ac:dyDescent="0.35">
      <c r="A11" s="4" t="s">
        <v>56</v>
      </c>
      <c r="B11" s="4" t="s">
        <v>54</v>
      </c>
      <c r="C11" s="10" t="s">
        <v>67</v>
      </c>
      <c r="D11" s="4"/>
      <c r="E11" s="4"/>
      <c r="F11" s="4">
        <v>0</v>
      </c>
      <c r="G11" s="4" t="s">
        <v>142</v>
      </c>
      <c r="H11" s="11" t="s">
        <v>101</v>
      </c>
      <c r="I11" s="11"/>
      <c r="J11" s="4"/>
      <c r="K11" s="4"/>
      <c r="L11" s="4"/>
      <c r="M11" s="4"/>
      <c r="N11" s="20"/>
      <c r="O11" s="20"/>
      <c r="P11" s="20"/>
      <c r="Q11" s="21"/>
      <c r="R11" s="20"/>
      <c r="S11" s="3"/>
      <c r="T11" s="3"/>
      <c r="U11" s="3"/>
    </row>
    <row r="12" spans="1:21" x14ac:dyDescent="0.35">
      <c r="A12" s="4" t="s">
        <v>56</v>
      </c>
      <c r="B12" s="4" t="s">
        <v>54</v>
      </c>
      <c r="C12" s="10" t="s">
        <v>68</v>
      </c>
      <c r="D12" s="4"/>
      <c r="E12" s="4" t="s">
        <v>67</v>
      </c>
      <c r="F12" s="4">
        <v>1</v>
      </c>
      <c r="G12" s="4" t="s">
        <v>21</v>
      </c>
      <c r="H12" s="12" t="s">
        <v>104</v>
      </c>
      <c r="I12" s="4" t="s">
        <v>22</v>
      </c>
      <c r="J12" s="4" t="s">
        <v>20</v>
      </c>
      <c r="K12" s="4"/>
      <c r="L12" s="4"/>
      <c r="M12" s="4"/>
      <c r="N12" s="20">
        <v>2</v>
      </c>
      <c r="O12" s="20">
        <f>IF(N12=1,3,0)</f>
        <v>0</v>
      </c>
      <c r="P12" s="20">
        <v>1</v>
      </c>
      <c r="Q12" s="21">
        <f t="shared" ref="Q12:Q41" si="2">O12*P12/(3*S12)*T12</f>
        <v>0</v>
      </c>
      <c r="R12" s="20" t="s">
        <v>140</v>
      </c>
      <c r="S12" s="3">
        <f>SUM(P2:P41)</f>
        <v>83</v>
      </c>
      <c r="T12" s="3">
        <v>100</v>
      </c>
      <c r="U12" s="3">
        <f t="shared" ref="U12:U14" si="3">3*P12/(3*S12)*T12</f>
        <v>1.2048192771084338</v>
      </c>
    </row>
    <row r="13" spans="1:21" x14ac:dyDescent="0.35">
      <c r="A13" s="4" t="s">
        <v>56</v>
      </c>
      <c r="B13" s="4" t="s">
        <v>54</v>
      </c>
      <c r="C13" s="10" t="s">
        <v>69</v>
      </c>
      <c r="D13" s="4"/>
      <c r="E13" s="4" t="s">
        <v>67</v>
      </c>
      <c r="F13" s="4">
        <v>1</v>
      </c>
      <c r="G13" s="4" t="s">
        <v>21</v>
      </c>
      <c r="H13" s="12" t="s">
        <v>105</v>
      </c>
      <c r="I13" s="4" t="s">
        <v>22</v>
      </c>
      <c r="J13" s="4" t="s">
        <v>20</v>
      </c>
      <c r="K13" s="4"/>
      <c r="L13" s="4"/>
      <c r="M13" s="4"/>
      <c r="N13" s="20">
        <v>2</v>
      </c>
      <c r="O13" s="20">
        <f>IF(N13=1,3,0)</f>
        <v>0</v>
      </c>
      <c r="P13" s="20">
        <v>1</v>
      </c>
      <c r="Q13" s="21">
        <f t="shared" si="2"/>
        <v>0</v>
      </c>
      <c r="R13" s="20" t="s">
        <v>140</v>
      </c>
      <c r="S13" s="3">
        <f>SUM(P2:P41)</f>
        <v>83</v>
      </c>
      <c r="T13" s="3">
        <v>100</v>
      </c>
      <c r="U13" s="3">
        <f t="shared" si="3"/>
        <v>1.2048192771084338</v>
      </c>
    </row>
    <row r="14" spans="1:21" x14ac:dyDescent="0.35">
      <c r="A14" s="4" t="s">
        <v>56</v>
      </c>
      <c r="B14" s="4" t="s">
        <v>54</v>
      </c>
      <c r="C14" s="10" t="s">
        <v>70</v>
      </c>
      <c r="D14" s="4"/>
      <c r="E14" s="4" t="s">
        <v>67</v>
      </c>
      <c r="F14" s="4">
        <v>1</v>
      </c>
      <c r="G14" s="4" t="s">
        <v>21</v>
      </c>
      <c r="H14" s="12" t="s">
        <v>106</v>
      </c>
      <c r="I14" s="4" t="s">
        <v>22</v>
      </c>
      <c r="J14" s="4" t="s">
        <v>20</v>
      </c>
      <c r="K14" s="4"/>
      <c r="L14" s="4"/>
      <c r="M14" s="4"/>
      <c r="N14" s="20">
        <v>2</v>
      </c>
      <c r="O14" s="20">
        <f>IF(N14=1,3,0)</f>
        <v>0</v>
      </c>
      <c r="P14" s="20">
        <v>1</v>
      </c>
      <c r="Q14" s="21">
        <f t="shared" si="2"/>
        <v>0</v>
      </c>
      <c r="R14" s="20" t="s">
        <v>140</v>
      </c>
      <c r="S14" s="3">
        <f>SUM(P2:P41)</f>
        <v>83</v>
      </c>
      <c r="T14" s="3">
        <v>100</v>
      </c>
      <c r="U14" s="3">
        <f t="shared" si="3"/>
        <v>1.2048192771084338</v>
      </c>
    </row>
    <row r="15" spans="1:21" ht="31" x14ac:dyDescent="0.35">
      <c r="A15" s="4" t="s">
        <v>56</v>
      </c>
      <c r="B15" s="4" t="s">
        <v>54</v>
      </c>
      <c r="C15" s="10" t="s">
        <v>71</v>
      </c>
      <c r="D15" s="4"/>
      <c r="E15" s="4"/>
      <c r="F15" s="4">
        <v>0</v>
      </c>
      <c r="G15" s="4" t="s">
        <v>21</v>
      </c>
      <c r="H15" s="13" t="s">
        <v>107</v>
      </c>
      <c r="I15" s="2">
        <v>1</v>
      </c>
      <c r="J15" s="3">
        <v>2</v>
      </c>
      <c r="K15" s="3">
        <v>3</v>
      </c>
      <c r="L15" s="4" t="s">
        <v>25</v>
      </c>
      <c r="M15" s="4"/>
      <c r="N15" s="20">
        <v>1</v>
      </c>
      <c r="O15" s="20">
        <f>IF(N15=4,3,IF(N15=3,2,IF(N15=2,1,0)))</f>
        <v>0</v>
      </c>
      <c r="P15" s="20">
        <v>2</v>
      </c>
      <c r="Q15" s="21">
        <f t="shared" si="2"/>
        <v>0</v>
      </c>
      <c r="R15" s="20" t="s">
        <v>141</v>
      </c>
      <c r="S15" s="3">
        <f>SUM(P2:P41)</f>
        <v>83</v>
      </c>
      <c r="T15" s="3">
        <v>100</v>
      </c>
      <c r="U15" s="3">
        <f t="shared" si="1"/>
        <v>2.4096385542168677</v>
      </c>
    </row>
    <row r="16" spans="1:21" x14ac:dyDescent="0.35">
      <c r="A16" s="4" t="s">
        <v>56</v>
      </c>
      <c r="B16" s="4" t="s">
        <v>54</v>
      </c>
      <c r="C16" s="10" t="s">
        <v>72</v>
      </c>
      <c r="D16" s="4"/>
      <c r="E16" s="4"/>
      <c r="F16" s="4">
        <v>0</v>
      </c>
      <c r="G16" s="4" t="s">
        <v>21</v>
      </c>
      <c r="H16" s="12" t="s">
        <v>108</v>
      </c>
      <c r="I16" s="14" t="s">
        <v>48</v>
      </c>
      <c r="J16" s="4" t="s">
        <v>27</v>
      </c>
      <c r="K16" s="4" t="s">
        <v>33</v>
      </c>
      <c r="L16" s="4" t="s">
        <v>38</v>
      </c>
      <c r="M16" s="4"/>
      <c r="N16" s="20">
        <v>1</v>
      </c>
      <c r="O16" s="20">
        <f>IF(N16=4,3,IF(N16=3,2,IF(N16=2,1,0)))</f>
        <v>0</v>
      </c>
      <c r="P16" s="20">
        <v>3</v>
      </c>
      <c r="Q16" s="21">
        <f t="shared" si="2"/>
        <v>0</v>
      </c>
      <c r="R16" s="20" t="s">
        <v>139</v>
      </c>
      <c r="S16" s="3">
        <f>SUM(P2:P41)</f>
        <v>83</v>
      </c>
      <c r="T16" s="3">
        <v>100</v>
      </c>
      <c r="U16" s="3">
        <f t="shared" si="1"/>
        <v>3.6144578313253009</v>
      </c>
    </row>
    <row r="17" spans="1:21" ht="31" x14ac:dyDescent="0.35">
      <c r="A17" s="4" t="s">
        <v>56</v>
      </c>
      <c r="B17" s="4" t="s">
        <v>54</v>
      </c>
      <c r="C17" s="10" t="s">
        <v>73</v>
      </c>
      <c r="D17" s="4"/>
      <c r="E17" s="4"/>
      <c r="F17" s="4">
        <v>0</v>
      </c>
      <c r="G17" s="4" t="s">
        <v>21</v>
      </c>
      <c r="H17" s="13" t="s">
        <v>109</v>
      </c>
      <c r="I17" s="4" t="s">
        <v>33</v>
      </c>
      <c r="J17" s="4" t="s">
        <v>34</v>
      </c>
      <c r="K17" s="4" t="s">
        <v>37</v>
      </c>
      <c r="L17" s="6">
        <v>1</v>
      </c>
      <c r="M17" s="4"/>
      <c r="N17" s="20">
        <v>1</v>
      </c>
      <c r="O17" s="20">
        <f>IF(N17=4,3,IF(N17=3,2,IF(N17=2,1,0)))</f>
        <v>0</v>
      </c>
      <c r="P17" s="20">
        <v>3</v>
      </c>
      <c r="Q17" s="21">
        <f t="shared" si="2"/>
        <v>0</v>
      </c>
      <c r="R17" s="20" t="s">
        <v>139</v>
      </c>
      <c r="S17" s="3">
        <f>SUM(P2:P41)</f>
        <v>83</v>
      </c>
      <c r="T17" s="3">
        <v>100</v>
      </c>
      <c r="U17" s="3">
        <f t="shared" si="1"/>
        <v>3.6144578313253009</v>
      </c>
    </row>
    <row r="18" spans="1:21" ht="31" x14ac:dyDescent="0.35">
      <c r="A18" s="4" t="s">
        <v>56</v>
      </c>
      <c r="B18" s="4" t="s">
        <v>54</v>
      </c>
      <c r="C18" s="10" t="s">
        <v>74</v>
      </c>
      <c r="D18" s="4"/>
      <c r="E18" s="4"/>
      <c r="F18" s="4">
        <v>0</v>
      </c>
      <c r="G18" s="4" t="s">
        <v>21</v>
      </c>
      <c r="H18" s="13" t="s">
        <v>110</v>
      </c>
      <c r="I18" s="4" t="s">
        <v>33</v>
      </c>
      <c r="J18" s="4" t="s">
        <v>34</v>
      </c>
      <c r="K18" s="4" t="s">
        <v>37</v>
      </c>
      <c r="L18" s="6">
        <v>1</v>
      </c>
      <c r="M18" s="4"/>
      <c r="N18" s="20">
        <v>1</v>
      </c>
      <c r="O18" s="20">
        <f>IF(N18=4,3,IF(N18=3,2,IF(N18=2,1,0)))</f>
        <v>0</v>
      </c>
      <c r="P18" s="20">
        <v>3</v>
      </c>
      <c r="Q18" s="21">
        <f t="shared" si="2"/>
        <v>0</v>
      </c>
      <c r="R18" s="20" t="s">
        <v>139</v>
      </c>
      <c r="S18" s="3">
        <f>SUM(P2:P41)</f>
        <v>83</v>
      </c>
      <c r="T18" s="3">
        <v>100</v>
      </c>
      <c r="U18" s="3">
        <f t="shared" si="1"/>
        <v>3.6144578313253009</v>
      </c>
    </row>
    <row r="19" spans="1:21" x14ac:dyDescent="0.35">
      <c r="A19" s="4" t="s">
        <v>56</v>
      </c>
      <c r="B19" s="4" t="s">
        <v>54</v>
      </c>
      <c r="C19" s="10" t="s">
        <v>75</v>
      </c>
      <c r="D19" s="4"/>
      <c r="E19" s="4"/>
      <c r="F19" s="4">
        <v>0</v>
      </c>
      <c r="G19" s="4" t="s">
        <v>21</v>
      </c>
      <c r="H19" s="12" t="s">
        <v>111</v>
      </c>
      <c r="I19" s="4" t="s">
        <v>22</v>
      </c>
      <c r="J19" s="4" t="s">
        <v>20</v>
      </c>
      <c r="K19" s="4"/>
      <c r="L19" s="4"/>
      <c r="M19" s="4"/>
      <c r="N19" s="20">
        <v>1</v>
      </c>
      <c r="O19" s="20">
        <f>IF(N19=1,3,0)</f>
        <v>3</v>
      </c>
      <c r="P19" s="20">
        <v>2</v>
      </c>
      <c r="Q19" s="21">
        <f t="shared" si="2"/>
        <v>2.4096385542168677</v>
      </c>
      <c r="R19" s="20" t="s">
        <v>141</v>
      </c>
      <c r="S19" s="3">
        <f>SUM(P2:P41)</f>
        <v>83</v>
      </c>
      <c r="T19" s="3">
        <v>100</v>
      </c>
      <c r="U19" s="3">
        <f t="shared" si="1"/>
        <v>2.4096385542168677</v>
      </c>
    </row>
    <row r="20" spans="1:21" x14ac:dyDescent="0.35">
      <c r="A20" s="4" t="s">
        <v>56</v>
      </c>
      <c r="B20" s="4" t="s">
        <v>54</v>
      </c>
      <c r="C20" s="10" t="s">
        <v>76</v>
      </c>
      <c r="D20" s="4"/>
      <c r="E20" s="4"/>
      <c r="F20" s="4">
        <v>0</v>
      </c>
      <c r="G20" s="4" t="s">
        <v>21</v>
      </c>
      <c r="H20" s="12" t="s">
        <v>112</v>
      </c>
      <c r="I20" s="4" t="s">
        <v>22</v>
      </c>
      <c r="J20" s="4" t="s">
        <v>20</v>
      </c>
      <c r="K20" s="4"/>
      <c r="L20" s="4"/>
      <c r="M20" s="4"/>
      <c r="N20" s="20">
        <v>1</v>
      </c>
      <c r="O20" s="20">
        <f>IF(N20=1,3,0)</f>
        <v>3</v>
      </c>
      <c r="P20" s="20">
        <v>2</v>
      </c>
      <c r="Q20" s="21">
        <f t="shared" si="2"/>
        <v>2.4096385542168677</v>
      </c>
      <c r="R20" s="20" t="s">
        <v>141</v>
      </c>
      <c r="S20" s="3">
        <f>SUM(P2:P41)</f>
        <v>83</v>
      </c>
      <c r="T20" s="3">
        <v>100</v>
      </c>
      <c r="U20" s="3">
        <f t="shared" si="1"/>
        <v>2.4096385542168677</v>
      </c>
    </row>
    <row r="21" spans="1:21" x14ac:dyDescent="0.35">
      <c r="A21" s="4" t="s">
        <v>56</v>
      </c>
      <c r="B21" s="4" t="s">
        <v>54</v>
      </c>
      <c r="C21" s="10" t="s">
        <v>77</v>
      </c>
      <c r="D21" s="4"/>
      <c r="E21" s="4"/>
      <c r="F21" s="4">
        <v>0</v>
      </c>
      <c r="G21" s="4" t="s">
        <v>21</v>
      </c>
      <c r="H21" s="12" t="s">
        <v>113</v>
      </c>
      <c r="I21" s="4" t="s">
        <v>22</v>
      </c>
      <c r="J21" s="4" t="s">
        <v>20</v>
      </c>
      <c r="K21" s="4"/>
      <c r="L21" s="4"/>
      <c r="M21" s="4"/>
      <c r="N21" s="20">
        <v>2</v>
      </c>
      <c r="O21" s="20">
        <f>IF(N21=1,3,0)</f>
        <v>0</v>
      </c>
      <c r="P21" s="20">
        <v>2</v>
      </c>
      <c r="Q21" s="21">
        <f t="shared" si="2"/>
        <v>0</v>
      </c>
      <c r="R21" s="20" t="s">
        <v>141</v>
      </c>
      <c r="S21" s="3">
        <f>SUM(P2:P41)</f>
        <v>83</v>
      </c>
      <c r="T21" s="3">
        <v>100</v>
      </c>
      <c r="U21" s="3">
        <f t="shared" si="1"/>
        <v>2.4096385542168677</v>
      </c>
    </row>
    <row r="22" spans="1:21" ht="31" x14ac:dyDescent="0.35">
      <c r="A22" s="4" t="s">
        <v>56</v>
      </c>
      <c r="B22" s="4" t="s">
        <v>54</v>
      </c>
      <c r="C22" s="10" t="s">
        <v>78</v>
      </c>
      <c r="D22" s="4"/>
      <c r="E22" s="4"/>
      <c r="F22" s="4">
        <v>0</v>
      </c>
      <c r="G22" s="4" t="s">
        <v>21</v>
      </c>
      <c r="H22" s="13" t="s">
        <v>114</v>
      </c>
      <c r="I22" s="4" t="s">
        <v>22</v>
      </c>
      <c r="J22" s="4" t="s">
        <v>20</v>
      </c>
      <c r="K22" s="4"/>
      <c r="L22" s="4"/>
      <c r="M22" s="4"/>
      <c r="N22" s="20">
        <v>2</v>
      </c>
      <c r="O22" s="20">
        <f>IF(N22=1,3,0)</f>
        <v>0</v>
      </c>
      <c r="P22" s="20">
        <v>1</v>
      </c>
      <c r="Q22" s="21">
        <f t="shared" si="2"/>
        <v>0</v>
      </c>
      <c r="R22" s="20" t="s">
        <v>140</v>
      </c>
      <c r="S22" s="3">
        <f>SUM(P2:P41)</f>
        <v>83</v>
      </c>
      <c r="T22" s="3">
        <v>100</v>
      </c>
      <c r="U22" s="3">
        <f t="shared" si="1"/>
        <v>1.2048192771084338</v>
      </c>
    </row>
    <row r="23" spans="1:21" x14ac:dyDescent="0.35">
      <c r="A23" s="4" t="s">
        <v>56</v>
      </c>
      <c r="B23" s="4" t="s">
        <v>54</v>
      </c>
      <c r="C23" s="10" t="s">
        <v>79</v>
      </c>
      <c r="D23" s="4"/>
      <c r="E23" s="4"/>
      <c r="F23" s="4">
        <v>0</v>
      </c>
      <c r="G23" s="4" t="s">
        <v>142</v>
      </c>
      <c r="H23" s="12" t="s">
        <v>115</v>
      </c>
      <c r="I23" s="14"/>
      <c r="J23" s="4"/>
      <c r="K23" s="4"/>
      <c r="L23" s="4"/>
      <c r="M23" s="4"/>
      <c r="N23" s="20"/>
      <c r="O23" s="20"/>
      <c r="P23" s="20"/>
      <c r="Q23" s="21"/>
      <c r="R23" s="20"/>
      <c r="S23" s="3"/>
      <c r="T23" s="3"/>
      <c r="U23" s="3"/>
    </row>
    <row r="24" spans="1:21" x14ac:dyDescent="0.35">
      <c r="A24" s="4" t="s">
        <v>56</v>
      </c>
      <c r="B24" s="4" t="s">
        <v>54</v>
      </c>
      <c r="C24" s="10" t="s">
        <v>80</v>
      </c>
      <c r="D24" s="4"/>
      <c r="E24" s="4" t="s">
        <v>79</v>
      </c>
      <c r="F24" s="4">
        <v>1</v>
      </c>
      <c r="G24" s="4" t="s">
        <v>21</v>
      </c>
      <c r="H24" s="11" t="s">
        <v>116</v>
      </c>
      <c r="I24" s="4" t="s">
        <v>22</v>
      </c>
      <c r="J24" s="4" t="s">
        <v>20</v>
      </c>
      <c r="K24" s="4"/>
      <c r="L24" s="4"/>
      <c r="M24" s="4"/>
      <c r="N24" s="20">
        <v>2</v>
      </c>
      <c r="O24" s="20">
        <f>IF(N24=1,3,0)</f>
        <v>0</v>
      </c>
      <c r="P24" s="20">
        <v>2</v>
      </c>
      <c r="Q24" s="21">
        <f t="shared" si="2"/>
        <v>0</v>
      </c>
      <c r="R24" s="20" t="s">
        <v>141</v>
      </c>
      <c r="S24" s="3">
        <f>SUM(P2:P41)</f>
        <v>83</v>
      </c>
      <c r="T24" s="3">
        <v>100</v>
      </c>
      <c r="U24" s="3">
        <f t="shared" si="1"/>
        <v>2.4096385542168677</v>
      </c>
    </row>
    <row r="25" spans="1:21" x14ac:dyDescent="0.35">
      <c r="A25" s="4" t="s">
        <v>56</v>
      </c>
      <c r="B25" s="4" t="s">
        <v>54</v>
      </c>
      <c r="C25" s="10" t="s">
        <v>81</v>
      </c>
      <c r="D25" s="4"/>
      <c r="E25" s="4" t="s">
        <v>79</v>
      </c>
      <c r="F25" s="4">
        <v>1</v>
      </c>
      <c r="G25" s="4" t="s">
        <v>21</v>
      </c>
      <c r="H25" s="11" t="s">
        <v>117</v>
      </c>
      <c r="I25" s="4" t="s">
        <v>22</v>
      </c>
      <c r="J25" s="4" t="s">
        <v>20</v>
      </c>
      <c r="K25" s="4"/>
      <c r="L25" s="4"/>
      <c r="M25" s="4"/>
      <c r="N25" s="20">
        <v>2</v>
      </c>
      <c r="O25" s="20">
        <f>IF(N25=1,3,0)</f>
        <v>0</v>
      </c>
      <c r="P25" s="20">
        <v>2</v>
      </c>
      <c r="Q25" s="21">
        <f t="shared" si="2"/>
        <v>0</v>
      </c>
      <c r="R25" s="20" t="s">
        <v>141</v>
      </c>
      <c r="S25" s="3">
        <f>SUM(P2:P41)</f>
        <v>83</v>
      </c>
      <c r="T25" s="3">
        <v>100</v>
      </c>
      <c r="U25" s="3">
        <f t="shared" si="1"/>
        <v>2.4096385542168677</v>
      </c>
    </row>
    <row r="26" spans="1:21" x14ac:dyDescent="0.35">
      <c r="A26" s="4" t="s">
        <v>56</v>
      </c>
      <c r="B26" s="4" t="s">
        <v>54</v>
      </c>
      <c r="C26" s="10" t="s">
        <v>82</v>
      </c>
      <c r="D26" s="4"/>
      <c r="E26" s="4" t="s">
        <v>79</v>
      </c>
      <c r="F26" s="4">
        <v>1</v>
      </c>
      <c r="G26" s="4" t="s">
        <v>21</v>
      </c>
      <c r="H26" s="11" t="s">
        <v>118</v>
      </c>
      <c r="I26" s="4" t="s">
        <v>22</v>
      </c>
      <c r="J26" s="4" t="s">
        <v>20</v>
      </c>
      <c r="K26" s="4"/>
      <c r="L26" s="4"/>
      <c r="M26" s="4"/>
      <c r="N26" s="20">
        <v>2</v>
      </c>
      <c r="O26" s="20">
        <f>IF(N26=1,3,0)</f>
        <v>0</v>
      </c>
      <c r="P26" s="20">
        <v>2</v>
      </c>
      <c r="Q26" s="21">
        <f t="shared" si="2"/>
        <v>0</v>
      </c>
      <c r="R26" s="20" t="s">
        <v>141</v>
      </c>
      <c r="S26" s="3">
        <f>SUM(P2:P41)</f>
        <v>83</v>
      </c>
      <c r="T26" s="3">
        <v>100</v>
      </c>
      <c r="U26" s="3">
        <f t="shared" si="1"/>
        <v>2.4096385542168677</v>
      </c>
    </row>
    <row r="27" spans="1:21" x14ac:dyDescent="0.35">
      <c r="A27" s="4" t="s">
        <v>56</v>
      </c>
      <c r="B27" s="4" t="s">
        <v>54</v>
      </c>
      <c r="C27" s="10" t="s">
        <v>83</v>
      </c>
      <c r="D27" s="4"/>
      <c r="E27" s="4" t="s">
        <v>79</v>
      </c>
      <c r="F27" s="4">
        <v>1</v>
      </c>
      <c r="G27" s="4" t="s">
        <v>21</v>
      </c>
      <c r="H27" s="11" t="s">
        <v>119</v>
      </c>
      <c r="I27" s="4" t="s">
        <v>22</v>
      </c>
      <c r="J27" s="4" t="s">
        <v>20</v>
      </c>
      <c r="K27" s="4"/>
      <c r="L27" s="4"/>
      <c r="M27" s="4"/>
      <c r="N27" s="20">
        <v>2</v>
      </c>
      <c r="O27" s="20">
        <f>IF(N27=1,3,0)</f>
        <v>0</v>
      </c>
      <c r="P27" s="20">
        <v>2</v>
      </c>
      <c r="Q27" s="21">
        <f t="shared" si="2"/>
        <v>0</v>
      </c>
      <c r="R27" s="20" t="s">
        <v>141</v>
      </c>
      <c r="S27" s="3">
        <f>SUM(P2:P41)</f>
        <v>83</v>
      </c>
      <c r="T27" s="3">
        <v>100</v>
      </c>
      <c r="U27" s="3">
        <f t="shared" si="1"/>
        <v>2.4096385542168677</v>
      </c>
    </row>
    <row r="28" spans="1:21" x14ac:dyDescent="0.35">
      <c r="A28" s="4" t="s">
        <v>56</v>
      </c>
      <c r="B28" s="4" t="s">
        <v>84</v>
      </c>
      <c r="C28" s="10" t="s">
        <v>85</v>
      </c>
      <c r="D28" s="4"/>
      <c r="E28" s="4"/>
      <c r="F28" s="4">
        <v>0</v>
      </c>
      <c r="G28" s="4" t="s">
        <v>21</v>
      </c>
      <c r="H28" s="12" t="s">
        <v>120</v>
      </c>
      <c r="I28" s="4" t="s">
        <v>22</v>
      </c>
      <c r="J28" s="4" t="s">
        <v>20</v>
      </c>
      <c r="K28" s="4"/>
      <c r="L28" s="4"/>
      <c r="M28" s="4"/>
      <c r="N28" s="20">
        <v>2</v>
      </c>
      <c r="O28" s="20">
        <f>IF(N28=1,3,0)</f>
        <v>0</v>
      </c>
      <c r="P28" s="20">
        <v>1</v>
      </c>
      <c r="Q28" s="21">
        <f t="shared" si="2"/>
        <v>0</v>
      </c>
      <c r="R28" s="20" t="s">
        <v>140</v>
      </c>
      <c r="S28" s="3">
        <f>SUM(P2:P41)</f>
        <v>83</v>
      </c>
      <c r="T28" s="3">
        <v>100</v>
      </c>
      <c r="U28" s="3">
        <f>3*O28/(3*S28)*T28</f>
        <v>0</v>
      </c>
    </row>
    <row r="29" spans="1:21" x14ac:dyDescent="0.35">
      <c r="A29" s="4" t="s">
        <v>56</v>
      </c>
      <c r="B29" s="4" t="s">
        <v>84</v>
      </c>
      <c r="C29" s="10" t="s">
        <v>86</v>
      </c>
      <c r="D29" s="4"/>
      <c r="E29" s="4"/>
      <c r="F29" s="4">
        <v>0</v>
      </c>
      <c r="G29" s="4" t="s">
        <v>21</v>
      </c>
      <c r="H29" s="13" t="s">
        <v>121</v>
      </c>
      <c r="I29" s="2" t="s">
        <v>52</v>
      </c>
      <c r="J29" s="4" t="s">
        <v>51</v>
      </c>
      <c r="K29" s="4" t="s">
        <v>50</v>
      </c>
      <c r="L29" s="4" t="s">
        <v>38</v>
      </c>
      <c r="M29" s="4"/>
      <c r="N29" s="20">
        <v>1</v>
      </c>
      <c r="O29" s="20">
        <f>IF(N29=4,3,IF(N29=3,2,IF(N29=2,1,0)))</f>
        <v>0</v>
      </c>
      <c r="P29" s="20">
        <v>3</v>
      </c>
      <c r="Q29" s="21">
        <f t="shared" si="2"/>
        <v>0</v>
      </c>
      <c r="R29" s="20" t="s">
        <v>139</v>
      </c>
      <c r="S29" s="3">
        <f>SUM(P2:P41)</f>
        <v>83</v>
      </c>
      <c r="T29" s="3">
        <v>100</v>
      </c>
      <c r="U29" s="3">
        <f t="shared" si="1"/>
        <v>3.6144578313253009</v>
      </c>
    </row>
    <row r="30" spans="1:21" ht="31" x14ac:dyDescent="0.35">
      <c r="A30" s="4" t="s">
        <v>56</v>
      </c>
      <c r="B30" s="4" t="s">
        <v>84</v>
      </c>
      <c r="C30" s="10" t="s">
        <v>87</v>
      </c>
      <c r="D30" s="4"/>
      <c r="E30" s="4"/>
      <c r="F30" s="4">
        <v>0</v>
      </c>
      <c r="G30" s="4" t="s">
        <v>21</v>
      </c>
      <c r="H30" s="13" t="s">
        <v>122</v>
      </c>
      <c r="I30" s="4" t="s">
        <v>22</v>
      </c>
      <c r="J30" s="4" t="s">
        <v>20</v>
      </c>
      <c r="K30" s="4"/>
      <c r="L30" s="4"/>
      <c r="M30" s="4"/>
      <c r="N30" s="20">
        <v>2</v>
      </c>
      <c r="O30" s="20">
        <f>IF(N30=1,3,0)</f>
        <v>0</v>
      </c>
      <c r="P30" s="20">
        <v>2</v>
      </c>
      <c r="Q30" s="21">
        <f t="shared" si="2"/>
        <v>0</v>
      </c>
      <c r="R30" s="20" t="s">
        <v>141</v>
      </c>
      <c r="S30" s="3">
        <f>SUM(P2:P41)</f>
        <v>83</v>
      </c>
      <c r="T30" s="3">
        <v>100</v>
      </c>
      <c r="U30" s="3">
        <f t="shared" si="1"/>
        <v>2.4096385542168677</v>
      </c>
    </row>
    <row r="31" spans="1:21" x14ac:dyDescent="0.35">
      <c r="A31" s="4" t="s">
        <v>56</v>
      </c>
      <c r="B31" s="4" t="s">
        <v>84</v>
      </c>
      <c r="C31" s="10" t="s">
        <v>88</v>
      </c>
      <c r="D31" s="4"/>
      <c r="E31" s="4"/>
      <c r="F31" s="4">
        <v>0</v>
      </c>
      <c r="G31" s="4" t="s">
        <v>21</v>
      </c>
      <c r="H31" s="12" t="s">
        <v>123</v>
      </c>
      <c r="I31" s="4" t="s">
        <v>22</v>
      </c>
      <c r="J31" s="4" t="s">
        <v>20</v>
      </c>
      <c r="K31" s="4"/>
      <c r="L31" s="4"/>
      <c r="M31" s="4"/>
      <c r="N31" s="20">
        <v>2</v>
      </c>
      <c r="O31" s="20">
        <f>IF(N31=1,3,0)</f>
        <v>0</v>
      </c>
      <c r="P31" s="20">
        <v>2</v>
      </c>
      <c r="Q31" s="21">
        <f t="shared" si="2"/>
        <v>0</v>
      </c>
      <c r="R31" s="20" t="s">
        <v>141</v>
      </c>
      <c r="S31" s="3">
        <f>SUM(P2:P41)</f>
        <v>83</v>
      </c>
      <c r="T31" s="3">
        <v>100</v>
      </c>
      <c r="U31" s="3">
        <f t="shared" si="1"/>
        <v>2.4096385542168677</v>
      </c>
    </row>
    <row r="32" spans="1:21" x14ac:dyDescent="0.35">
      <c r="A32" s="4" t="s">
        <v>56</v>
      </c>
      <c r="B32" s="4" t="s">
        <v>84</v>
      </c>
      <c r="C32" s="10" t="s">
        <v>89</v>
      </c>
      <c r="D32" s="4"/>
      <c r="E32" s="4"/>
      <c r="F32" s="4">
        <v>0</v>
      </c>
      <c r="G32" s="4" t="s">
        <v>21</v>
      </c>
      <c r="H32" s="13" t="s">
        <v>124</v>
      </c>
      <c r="I32" s="4" t="s">
        <v>22</v>
      </c>
      <c r="J32" s="4" t="s">
        <v>20</v>
      </c>
      <c r="K32" s="4"/>
      <c r="L32" s="4"/>
      <c r="M32" s="4"/>
      <c r="N32" s="20">
        <v>2</v>
      </c>
      <c r="O32" s="20">
        <f>IF(N32=1,3,0)</f>
        <v>0</v>
      </c>
      <c r="P32" s="20">
        <v>2</v>
      </c>
      <c r="Q32" s="21">
        <f t="shared" si="2"/>
        <v>0</v>
      </c>
      <c r="R32" s="20" t="s">
        <v>141</v>
      </c>
      <c r="S32" s="3">
        <f>SUM(P2:P41)</f>
        <v>83</v>
      </c>
      <c r="T32" s="3">
        <v>100</v>
      </c>
      <c r="U32" s="3">
        <f t="shared" si="1"/>
        <v>2.4096385542168677</v>
      </c>
    </row>
    <row r="33" spans="1:21" x14ac:dyDescent="0.35">
      <c r="A33" s="4" t="s">
        <v>56</v>
      </c>
      <c r="B33" s="4" t="s">
        <v>84</v>
      </c>
      <c r="C33" s="10" t="s">
        <v>90</v>
      </c>
      <c r="D33" s="4"/>
      <c r="E33" s="4"/>
      <c r="F33" s="4">
        <v>0</v>
      </c>
      <c r="G33" s="4" t="s">
        <v>21</v>
      </c>
      <c r="H33" s="12" t="s">
        <v>125</v>
      </c>
      <c r="I33" s="14" t="s">
        <v>26</v>
      </c>
      <c r="J33" s="4" t="s">
        <v>29</v>
      </c>
      <c r="K33" s="4" t="s">
        <v>30</v>
      </c>
      <c r="L33" s="4" t="s">
        <v>31</v>
      </c>
      <c r="M33" s="4"/>
      <c r="N33" s="20">
        <v>1</v>
      </c>
      <c r="O33" s="20">
        <f>IF(N33=4,3,IF(N33=3,2,IF(N33=2,1,0)))</f>
        <v>0</v>
      </c>
      <c r="P33" s="20">
        <v>3</v>
      </c>
      <c r="Q33" s="21">
        <f t="shared" si="2"/>
        <v>0</v>
      </c>
      <c r="R33" s="20" t="s">
        <v>139</v>
      </c>
      <c r="S33" s="3">
        <f>SUM(P2:P41)</f>
        <v>83</v>
      </c>
      <c r="T33" s="3">
        <v>100</v>
      </c>
      <c r="U33" s="3">
        <f t="shared" si="1"/>
        <v>3.6144578313253009</v>
      </c>
    </row>
    <row r="34" spans="1:21" x14ac:dyDescent="0.35">
      <c r="A34" s="4" t="s">
        <v>56</v>
      </c>
      <c r="B34" s="4" t="s">
        <v>91</v>
      </c>
      <c r="C34" s="10" t="s">
        <v>40</v>
      </c>
      <c r="D34" s="4"/>
      <c r="E34" s="4"/>
      <c r="F34" s="4">
        <v>0</v>
      </c>
      <c r="G34" s="4" t="s">
        <v>21</v>
      </c>
      <c r="H34" s="11" t="s">
        <v>126</v>
      </c>
      <c r="I34" s="4" t="s">
        <v>22</v>
      </c>
      <c r="J34" s="4" t="s">
        <v>20</v>
      </c>
      <c r="K34" s="4"/>
      <c r="L34" s="4"/>
      <c r="M34" s="4"/>
      <c r="N34" s="20">
        <v>1</v>
      </c>
      <c r="O34" s="20">
        <f>IF(N34=1,3,0)</f>
        <v>3</v>
      </c>
      <c r="P34" s="20">
        <v>2</v>
      </c>
      <c r="Q34" s="21">
        <f t="shared" si="2"/>
        <v>2.4096385542168677</v>
      </c>
      <c r="R34" s="20" t="s">
        <v>141</v>
      </c>
      <c r="S34" s="3">
        <f>SUM(P2:P41)</f>
        <v>83</v>
      </c>
      <c r="T34" s="3">
        <v>100</v>
      </c>
      <c r="U34" s="3">
        <f t="shared" si="1"/>
        <v>2.4096385542168677</v>
      </c>
    </row>
    <row r="35" spans="1:21" x14ac:dyDescent="0.35">
      <c r="A35" s="4" t="s">
        <v>56</v>
      </c>
      <c r="B35" s="4" t="s">
        <v>91</v>
      </c>
      <c r="C35" s="10" t="s">
        <v>41</v>
      </c>
      <c r="D35" s="4"/>
      <c r="E35" s="4"/>
      <c r="F35" s="4">
        <v>0</v>
      </c>
      <c r="G35" s="4" t="s">
        <v>21</v>
      </c>
      <c r="H35" s="11" t="s">
        <v>127</v>
      </c>
      <c r="I35" s="4" t="s">
        <v>48</v>
      </c>
      <c r="J35" s="4" t="s">
        <v>27</v>
      </c>
      <c r="K35" s="4" t="s">
        <v>33</v>
      </c>
      <c r="L35" s="4" t="s">
        <v>38</v>
      </c>
      <c r="M35" s="4"/>
      <c r="N35" s="20">
        <v>1</v>
      </c>
      <c r="O35" s="20">
        <f>IF($E$42=2,0,IF(N35=4,3,IF(N35=3,2,IF(N35=2,1,0))))</f>
        <v>0</v>
      </c>
      <c r="P35" s="20">
        <v>3</v>
      </c>
      <c r="Q35" s="21">
        <f t="shared" si="2"/>
        <v>0</v>
      </c>
      <c r="R35" s="20" t="s">
        <v>139</v>
      </c>
      <c r="S35" s="3">
        <f>SUM(P2:P41)</f>
        <v>83</v>
      </c>
      <c r="T35" s="3">
        <v>100</v>
      </c>
      <c r="U35" s="3">
        <f>3*O35/(3*S35)*T35</f>
        <v>0</v>
      </c>
    </row>
    <row r="36" spans="1:21" x14ac:dyDescent="0.35">
      <c r="A36" s="4" t="s">
        <v>56</v>
      </c>
      <c r="B36" s="4" t="s">
        <v>91</v>
      </c>
      <c r="C36" s="10" t="s">
        <v>42</v>
      </c>
      <c r="D36" s="4"/>
      <c r="E36" s="4"/>
      <c r="F36" s="4">
        <v>0</v>
      </c>
      <c r="G36" s="4" t="s">
        <v>21</v>
      </c>
      <c r="H36" s="11" t="s">
        <v>128</v>
      </c>
      <c r="I36" s="15">
        <v>0.25</v>
      </c>
      <c r="J36" s="6">
        <v>0.5</v>
      </c>
      <c r="K36" s="6">
        <v>0.75</v>
      </c>
      <c r="L36" s="6">
        <v>1</v>
      </c>
      <c r="M36" s="4"/>
      <c r="N36" s="20">
        <v>1</v>
      </c>
      <c r="O36" s="20">
        <f>IF(N36=4,3,IF(N36=3,2,IF(N36=2,1,0)))</f>
        <v>0</v>
      </c>
      <c r="P36" s="20">
        <v>3</v>
      </c>
      <c r="Q36" s="21">
        <f t="shared" si="2"/>
        <v>0</v>
      </c>
      <c r="R36" s="20" t="s">
        <v>139</v>
      </c>
      <c r="S36" s="3">
        <f>SUM(P2:P41)</f>
        <v>83</v>
      </c>
      <c r="T36" s="3">
        <v>100</v>
      </c>
      <c r="U36" s="3">
        <f>3*O36/(3*S36)*T36</f>
        <v>0</v>
      </c>
    </row>
    <row r="37" spans="1:21" x14ac:dyDescent="0.35">
      <c r="A37" s="4" t="s">
        <v>56</v>
      </c>
      <c r="B37" s="4" t="s">
        <v>91</v>
      </c>
      <c r="C37" s="10" t="s">
        <v>43</v>
      </c>
      <c r="D37" s="4"/>
      <c r="E37" s="4"/>
      <c r="F37" s="4">
        <v>0</v>
      </c>
      <c r="G37" s="4" t="s">
        <v>21</v>
      </c>
      <c r="H37" s="11" t="s">
        <v>129</v>
      </c>
      <c r="I37" s="15">
        <v>0.25</v>
      </c>
      <c r="J37" s="6">
        <v>0.5</v>
      </c>
      <c r="K37" s="6">
        <v>0.75</v>
      </c>
      <c r="L37" s="6">
        <v>1</v>
      </c>
      <c r="M37" s="4"/>
      <c r="N37" s="20">
        <v>2</v>
      </c>
      <c r="O37" s="20">
        <f>IF(N37=4,3,IF(N37=3,2,IF(N37=2,1,0)))</f>
        <v>1</v>
      </c>
      <c r="P37" s="20">
        <v>3</v>
      </c>
      <c r="Q37" s="21">
        <f t="shared" si="2"/>
        <v>1.2048192771084338</v>
      </c>
      <c r="R37" s="20" t="s">
        <v>139</v>
      </c>
      <c r="S37" s="3">
        <f>SUM(P2:P41)</f>
        <v>83</v>
      </c>
      <c r="T37" s="3">
        <v>100</v>
      </c>
      <c r="U37" s="3">
        <f t="shared" si="1"/>
        <v>3.6144578313253009</v>
      </c>
    </row>
    <row r="38" spans="1:21" x14ac:dyDescent="0.35">
      <c r="A38" s="4" t="s">
        <v>56</v>
      </c>
      <c r="B38" s="4" t="s">
        <v>91</v>
      </c>
      <c r="C38" s="10" t="s">
        <v>44</v>
      </c>
      <c r="D38" s="4"/>
      <c r="E38" s="4"/>
      <c r="F38" s="4">
        <v>0</v>
      </c>
      <c r="G38" s="4" t="s">
        <v>21</v>
      </c>
      <c r="H38" s="11" t="s">
        <v>130</v>
      </c>
      <c r="I38" s="16" t="s">
        <v>55</v>
      </c>
      <c r="J38" s="4" t="s">
        <v>53</v>
      </c>
      <c r="K38" s="4" t="s">
        <v>28</v>
      </c>
      <c r="L38" s="4"/>
      <c r="M38" s="4"/>
      <c r="N38" s="20">
        <v>2</v>
      </c>
      <c r="O38" s="20">
        <f>IF(N38=1,3,IF(N38=2,2,0))</f>
        <v>2</v>
      </c>
      <c r="P38" s="20">
        <v>2</v>
      </c>
      <c r="Q38" s="21">
        <f t="shared" si="2"/>
        <v>1.6064257028112447</v>
      </c>
      <c r="R38" s="20" t="s">
        <v>141</v>
      </c>
      <c r="S38" s="3">
        <f>SUM(P2:P41)</f>
        <v>83</v>
      </c>
      <c r="T38" s="3">
        <v>100</v>
      </c>
      <c r="U38" s="3">
        <f t="shared" si="1"/>
        <v>2.4096385542168677</v>
      </c>
    </row>
    <row r="39" spans="1:21" x14ac:dyDescent="0.35">
      <c r="A39" s="4" t="s">
        <v>56</v>
      </c>
      <c r="B39" s="4" t="s">
        <v>91</v>
      </c>
      <c r="C39" s="10" t="s">
        <v>45</v>
      </c>
      <c r="D39" s="4"/>
      <c r="E39" s="4"/>
      <c r="F39" s="4">
        <v>0</v>
      </c>
      <c r="G39" s="4" t="s">
        <v>21</v>
      </c>
      <c r="H39" s="11" t="s">
        <v>131</v>
      </c>
      <c r="I39" s="16" t="s">
        <v>23</v>
      </c>
      <c r="J39" s="4" t="s">
        <v>102</v>
      </c>
      <c r="K39" s="4" t="s">
        <v>24</v>
      </c>
      <c r="L39" s="4" t="s">
        <v>134</v>
      </c>
      <c r="M39" s="4"/>
      <c r="N39" s="20">
        <v>4</v>
      </c>
      <c r="O39" s="20">
        <f>IF(N39=1,3,IF(N39=4,2,IF(N39=3,1,0)))</f>
        <v>2</v>
      </c>
      <c r="P39" s="20">
        <v>1</v>
      </c>
      <c r="Q39" s="21">
        <f t="shared" si="2"/>
        <v>0.80321285140562237</v>
      </c>
      <c r="R39" s="20" t="s">
        <v>140</v>
      </c>
      <c r="S39" s="3">
        <f>SUM(P2:P41)</f>
        <v>83</v>
      </c>
      <c r="T39" s="3">
        <v>100</v>
      </c>
      <c r="U39" s="3">
        <f t="shared" si="1"/>
        <v>1.2048192771084338</v>
      </c>
    </row>
    <row r="40" spans="1:21" ht="15.65" customHeight="1" x14ac:dyDescent="0.35">
      <c r="A40" s="4" t="s">
        <v>56</v>
      </c>
      <c r="B40" s="4" t="s">
        <v>91</v>
      </c>
      <c r="C40" s="10" t="s">
        <v>46</v>
      </c>
      <c r="D40" s="4"/>
      <c r="E40" s="4"/>
      <c r="F40" s="4">
        <v>0</v>
      </c>
      <c r="G40" s="4" t="s">
        <v>21</v>
      </c>
      <c r="H40" s="17" t="s">
        <v>132</v>
      </c>
      <c r="I40" s="18" t="s">
        <v>135</v>
      </c>
      <c r="J40" s="4" t="s">
        <v>136</v>
      </c>
      <c r="K40" s="4" t="s">
        <v>137</v>
      </c>
      <c r="L40" s="4" t="s">
        <v>39</v>
      </c>
      <c r="M40" s="4"/>
      <c r="N40" s="20">
        <v>1</v>
      </c>
      <c r="O40" s="20">
        <f>IF(N40=3,3,IF(N40=2,2,IF(N40=1,1,0)))</f>
        <v>1</v>
      </c>
      <c r="P40" s="20">
        <v>3</v>
      </c>
      <c r="Q40" s="21">
        <f t="shared" si="2"/>
        <v>1.2048192771084338</v>
      </c>
      <c r="R40" s="20" t="s">
        <v>139</v>
      </c>
      <c r="S40" s="3">
        <f>SUM(P2:P41)</f>
        <v>83</v>
      </c>
      <c r="T40" s="3">
        <v>100</v>
      </c>
      <c r="U40" s="3">
        <f t="shared" si="1"/>
        <v>3.6144578313253009</v>
      </c>
    </row>
    <row r="41" spans="1:21" ht="16.25" customHeight="1" x14ac:dyDescent="0.35">
      <c r="A41" s="4" t="s">
        <v>56</v>
      </c>
      <c r="B41" s="4" t="s">
        <v>91</v>
      </c>
      <c r="C41" s="10" t="s">
        <v>47</v>
      </c>
      <c r="D41" s="4"/>
      <c r="E41" s="4"/>
      <c r="F41" s="4">
        <v>0</v>
      </c>
      <c r="G41" s="4" t="s">
        <v>21</v>
      </c>
      <c r="H41" s="11" t="s">
        <v>133</v>
      </c>
      <c r="I41" s="16" t="s">
        <v>36</v>
      </c>
      <c r="J41" s="19" t="s">
        <v>32</v>
      </c>
      <c r="K41" s="4" t="s">
        <v>138</v>
      </c>
      <c r="L41" s="4" t="s">
        <v>35</v>
      </c>
      <c r="M41" s="4"/>
      <c r="N41" s="20">
        <v>4</v>
      </c>
      <c r="O41" s="20">
        <f>IF(N41=4,3,IF(N41=3,2,IF(N41=2,1,0)))</f>
        <v>3</v>
      </c>
      <c r="P41" s="20">
        <v>3</v>
      </c>
      <c r="Q41" s="21">
        <f t="shared" si="2"/>
        <v>3.6144578313253009</v>
      </c>
      <c r="R41" s="20" t="s">
        <v>139</v>
      </c>
      <c r="S41" s="3">
        <f>SUM(P2:P41)</f>
        <v>83</v>
      </c>
      <c r="T41" s="3">
        <v>100</v>
      </c>
      <c r="U41" s="3">
        <f t="shared" si="1"/>
        <v>3.6144578313253009</v>
      </c>
    </row>
    <row r="42" spans="1:21" x14ac:dyDescent="0.35">
      <c r="P42" s="22">
        <f>SUM(P2:P41)</f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LEARNING &amp; PROCESS IMPROVMENTS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2025-12-29T13:17:22Z</dcterms:modified>
</cp:coreProperties>
</file>