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ownloads\HMP\"/>
    </mc:Choice>
  </mc:AlternateContent>
  <xr:revisionPtr revIDLastSave="0" documentId="13_ncr:1_{E17DBD63-3144-4594-A905-267AFF6F18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QUALITY SYSTEM" sheetId="1" r:id="rId1"/>
  </sheets>
  <calcPr calcId="181029"/>
  <extLst>
    <ext uri="GoogleSheetsCustomDataVersion2">
      <go:sheetsCustomData xmlns:go="http://customooxmlschemas.google.com/" r:id="rId5" roundtripDataChecksum="J2Hy3rm+2lNheVz/IF3nRIu7Ld44AZXIL/vJSLp0LQo="/>
    </ext>
  </extLst>
</workbook>
</file>

<file path=xl/calcChain.xml><?xml version="1.0" encoding="utf-8"?>
<calcChain xmlns="http://schemas.openxmlformats.org/spreadsheetml/2006/main">
  <c r="P100" i="1" l="1"/>
  <c r="S99" i="1"/>
  <c r="U99" i="1" s="1"/>
  <c r="O99" i="1"/>
  <c r="Q99" i="1" s="1"/>
  <c r="U98" i="1"/>
  <c r="S98" i="1"/>
  <c r="O98" i="1"/>
  <c r="Q98" i="1" s="1"/>
  <c r="S97" i="1"/>
  <c r="U97" i="1" s="1"/>
  <c r="O97" i="1"/>
  <c r="Q97" i="1" s="1"/>
  <c r="U96" i="1"/>
  <c r="S96" i="1"/>
  <c r="O96" i="1"/>
  <c r="Q96" i="1" s="1"/>
  <c r="S95" i="1"/>
  <c r="U95" i="1" s="1"/>
  <c r="O95" i="1"/>
  <c r="Q95" i="1" s="1"/>
  <c r="U94" i="1"/>
  <c r="S94" i="1"/>
  <c r="O94" i="1"/>
  <c r="Q94" i="1" s="1"/>
  <c r="S93" i="1"/>
  <c r="U93" i="1" s="1"/>
  <c r="O93" i="1"/>
  <c r="Q93" i="1" s="1"/>
  <c r="U92" i="1"/>
  <c r="S92" i="1"/>
  <c r="O92" i="1"/>
  <c r="Q92" i="1" s="1"/>
  <c r="S91" i="1"/>
  <c r="U91" i="1" s="1"/>
  <c r="O91" i="1"/>
  <c r="Q91" i="1" s="1"/>
  <c r="U90" i="1"/>
  <c r="S90" i="1"/>
  <c r="O90" i="1"/>
  <c r="Q90" i="1" s="1"/>
  <c r="S89" i="1"/>
  <c r="U89" i="1" s="1"/>
  <c r="O89" i="1"/>
  <c r="Q89" i="1" s="1"/>
  <c r="U88" i="1"/>
  <c r="S88" i="1"/>
  <c r="O88" i="1"/>
  <c r="Q88" i="1" s="1"/>
  <c r="S87" i="1"/>
  <c r="U87" i="1" s="1"/>
  <c r="O87" i="1"/>
  <c r="Q87" i="1" s="1"/>
  <c r="U86" i="1"/>
  <c r="S86" i="1"/>
  <c r="O86" i="1"/>
  <c r="Q86" i="1" s="1"/>
  <c r="S85" i="1"/>
  <c r="U85" i="1" s="1"/>
  <c r="O85" i="1"/>
  <c r="Q85" i="1" s="1"/>
  <c r="U84" i="1"/>
  <c r="S84" i="1"/>
  <c r="O84" i="1"/>
  <c r="Q84" i="1" s="1"/>
  <c r="S83" i="1"/>
  <c r="U83" i="1" s="1"/>
  <c r="O83" i="1"/>
  <c r="Q83" i="1" s="1"/>
  <c r="U82" i="1"/>
  <c r="S82" i="1"/>
  <c r="O82" i="1"/>
  <c r="Q82" i="1" s="1"/>
  <c r="S81" i="1"/>
  <c r="O81" i="1"/>
  <c r="S80" i="1"/>
  <c r="U80" i="1" s="1"/>
  <c r="O80" i="1"/>
  <c r="Q80" i="1" s="1"/>
  <c r="S79" i="1"/>
  <c r="U79" i="1" s="1"/>
  <c r="O79" i="1"/>
  <c r="Q79" i="1" s="1"/>
  <c r="S78" i="1"/>
  <c r="U78" i="1" s="1"/>
  <c r="O78" i="1"/>
  <c r="Q78" i="1" s="1"/>
  <c r="S77" i="1"/>
  <c r="U77" i="1" s="1"/>
  <c r="O77" i="1"/>
  <c r="Q77" i="1" s="1"/>
  <c r="S76" i="1"/>
  <c r="U76" i="1" s="1"/>
  <c r="O76" i="1"/>
  <c r="Q76" i="1" s="1"/>
  <c r="S75" i="1"/>
  <c r="U75" i="1" s="1"/>
  <c r="O75" i="1"/>
  <c r="Q75" i="1" s="1"/>
  <c r="S74" i="1"/>
  <c r="U74" i="1" s="1"/>
  <c r="O74" i="1"/>
  <c r="Q74" i="1" s="1"/>
  <c r="S73" i="1"/>
  <c r="U73" i="1" s="1"/>
  <c r="O73" i="1"/>
  <c r="Q73" i="1" s="1"/>
  <c r="S72" i="1"/>
  <c r="U72" i="1" s="1"/>
  <c r="O72" i="1"/>
  <c r="Q72" i="1" s="1"/>
  <c r="S71" i="1"/>
  <c r="U71" i="1" s="1"/>
  <c r="O71" i="1"/>
  <c r="Q71" i="1" s="1"/>
  <c r="S70" i="1"/>
  <c r="O70" i="1"/>
  <c r="S69" i="1"/>
  <c r="U69" i="1" s="1"/>
  <c r="O69" i="1"/>
  <c r="Q69" i="1" s="1"/>
  <c r="S68" i="1"/>
  <c r="U68" i="1" s="1"/>
  <c r="O68" i="1"/>
  <c r="Q68" i="1" s="1"/>
  <c r="S67" i="1"/>
  <c r="U67" i="1" s="1"/>
  <c r="O67" i="1"/>
  <c r="Q67" i="1" s="1"/>
  <c r="S66" i="1"/>
  <c r="U66" i="1" s="1"/>
  <c r="O66" i="1"/>
  <c r="Q66" i="1" s="1"/>
  <c r="S65" i="1"/>
  <c r="U65" i="1" s="1"/>
  <c r="O65" i="1"/>
  <c r="Q65" i="1" s="1"/>
  <c r="S64" i="1"/>
  <c r="U64" i="1" s="1"/>
  <c r="O64" i="1"/>
  <c r="Q64" i="1" s="1"/>
  <c r="S63" i="1"/>
  <c r="U63" i="1" s="1"/>
  <c r="O63" i="1"/>
  <c r="Q63" i="1" s="1"/>
  <c r="S62" i="1"/>
  <c r="U62" i="1" s="1"/>
  <c r="O62" i="1"/>
  <c r="Q62" i="1" s="1"/>
  <c r="S61" i="1"/>
  <c r="U61" i="1" s="1"/>
  <c r="U60" i="1"/>
  <c r="S60" i="1"/>
  <c r="O60" i="1"/>
  <c r="Q60" i="1" s="1"/>
  <c r="U59" i="1"/>
  <c r="S59" i="1"/>
  <c r="Q59" i="1"/>
  <c r="O59" i="1"/>
  <c r="U58" i="1"/>
  <c r="S58" i="1"/>
  <c r="O58" i="1"/>
  <c r="Q58" i="1" s="1"/>
  <c r="U57" i="1"/>
  <c r="S57" i="1"/>
  <c r="Q57" i="1"/>
  <c r="O57" i="1"/>
  <c r="U56" i="1"/>
  <c r="S56" i="1"/>
  <c r="O56" i="1"/>
  <c r="Q56" i="1" s="1"/>
  <c r="U55" i="1"/>
  <c r="S55" i="1"/>
  <c r="Q55" i="1"/>
  <c r="O55" i="1"/>
  <c r="U54" i="1"/>
  <c r="S54" i="1"/>
  <c r="O54" i="1"/>
  <c r="Q54" i="1" s="1"/>
  <c r="U53" i="1"/>
  <c r="S53" i="1"/>
  <c r="Q53" i="1"/>
  <c r="O53" i="1"/>
  <c r="U52" i="1"/>
  <c r="S52" i="1"/>
  <c r="O52" i="1"/>
  <c r="Q52" i="1" s="1"/>
  <c r="U51" i="1"/>
  <c r="S51" i="1"/>
  <c r="Q51" i="1"/>
  <c r="O51" i="1"/>
  <c r="U50" i="1"/>
  <c r="S50" i="1"/>
  <c r="O50" i="1"/>
  <c r="Q50" i="1" s="1"/>
  <c r="U49" i="1"/>
  <c r="S49" i="1"/>
  <c r="Q49" i="1"/>
  <c r="O49" i="1"/>
  <c r="U48" i="1"/>
  <c r="S48" i="1"/>
  <c r="O48" i="1"/>
  <c r="Q48" i="1" s="1"/>
  <c r="U47" i="1"/>
  <c r="S47" i="1"/>
  <c r="Q47" i="1"/>
  <c r="O47" i="1"/>
  <c r="U46" i="1"/>
  <c r="S46" i="1"/>
  <c r="O46" i="1"/>
  <c r="Q46" i="1" s="1"/>
  <c r="U45" i="1"/>
  <c r="S45" i="1"/>
  <c r="Q45" i="1"/>
  <c r="O45" i="1"/>
  <c r="U44" i="1"/>
  <c r="S44" i="1"/>
  <c r="O44" i="1"/>
  <c r="Q44" i="1" s="1"/>
  <c r="S43" i="1"/>
  <c r="O43" i="1"/>
  <c r="U42" i="1"/>
  <c r="S42" i="1"/>
  <c r="O42" i="1"/>
  <c r="Q42" i="1" s="1"/>
  <c r="S41" i="1"/>
  <c r="U41" i="1" s="1"/>
  <c r="Q41" i="1"/>
  <c r="O41" i="1"/>
  <c r="U40" i="1"/>
  <c r="S40" i="1"/>
  <c r="O40" i="1"/>
  <c r="Q40" i="1" s="1"/>
  <c r="S39" i="1"/>
  <c r="U39" i="1" s="1"/>
  <c r="Q39" i="1"/>
  <c r="O39" i="1"/>
  <c r="U38" i="1"/>
  <c r="S38" i="1"/>
  <c r="O38" i="1"/>
  <c r="Q38" i="1" s="1"/>
  <c r="S37" i="1"/>
  <c r="U37" i="1" s="1"/>
  <c r="Q37" i="1"/>
  <c r="O37" i="1"/>
  <c r="U36" i="1"/>
  <c r="S36" i="1"/>
  <c r="O36" i="1"/>
  <c r="Q36" i="1" s="1"/>
  <c r="S35" i="1"/>
  <c r="U35" i="1" s="1"/>
  <c r="Q35" i="1"/>
  <c r="O35" i="1"/>
  <c r="U34" i="1"/>
  <c r="S34" i="1"/>
  <c r="O34" i="1"/>
  <c r="Q34" i="1" s="1"/>
  <c r="S33" i="1"/>
  <c r="U33" i="1" s="1"/>
  <c r="Q33" i="1"/>
  <c r="O33" i="1"/>
  <c r="S32" i="1"/>
  <c r="O32" i="1"/>
  <c r="Q32" i="1" s="1"/>
  <c r="S31" i="1"/>
  <c r="U31" i="1" s="1"/>
  <c r="O31" i="1"/>
  <c r="Q31" i="1" s="1"/>
  <c r="S30" i="1"/>
  <c r="U30" i="1" s="1"/>
  <c r="O30" i="1"/>
  <c r="Q30" i="1" s="1"/>
  <c r="S29" i="1"/>
  <c r="U29" i="1" s="1"/>
  <c r="O29" i="1"/>
  <c r="Q29" i="1" s="1"/>
  <c r="S28" i="1"/>
  <c r="U28" i="1" s="1"/>
  <c r="O28" i="1"/>
  <c r="Q28" i="1" s="1"/>
  <c r="S27" i="1"/>
  <c r="U27" i="1" s="1"/>
  <c r="O27" i="1"/>
  <c r="Q27" i="1" s="1"/>
  <c r="S26" i="1"/>
  <c r="U26" i="1" s="1"/>
  <c r="O26" i="1"/>
  <c r="Q26" i="1" s="1"/>
  <c r="S25" i="1"/>
  <c r="U25" i="1" s="1"/>
  <c r="O25" i="1"/>
  <c r="Q25" i="1" s="1"/>
  <c r="S24" i="1"/>
  <c r="U24" i="1" s="1"/>
  <c r="O24" i="1"/>
  <c r="Q24" i="1" s="1"/>
  <c r="S23" i="1"/>
  <c r="U23" i="1" s="1"/>
  <c r="O23" i="1"/>
  <c r="Q23" i="1" s="1"/>
  <c r="S22" i="1"/>
  <c r="U22" i="1" s="1"/>
  <c r="O22" i="1"/>
  <c r="Q22" i="1" s="1"/>
  <c r="S21" i="1"/>
  <c r="U21" i="1" s="1"/>
  <c r="O21" i="1"/>
  <c r="Q21" i="1" s="1"/>
  <c r="S20" i="1"/>
  <c r="U20" i="1" s="1"/>
  <c r="O20" i="1"/>
  <c r="Q20" i="1" s="1"/>
  <c r="S19" i="1"/>
  <c r="U19" i="1" s="1"/>
  <c r="O19" i="1"/>
  <c r="Q19" i="1" s="1"/>
  <c r="S18" i="1"/>
  <c r="U18" i="1" s="1"/>
  <c r="O18" i="1"/>
  <c r="Q18" i="1" s="1"/>
  <c r="S17" i="1"/>
  <c r="U17" i="1" s="1"/>
  <c r="O17" i="1"/>
  <c r="Q17" i="1" s="1"/>
  <c r="S16" i="1"/>
  <c r="U16" i="1" s="1"/>
  <c r="O16" i="1"/>
  <c r="Q16" i="1" s="1"/>
  <c r="S15" i="1"/>
  <c r="U15" i="1" s="1"/>
  <c r="O15" i="1"/>
  <c r="Q15" i="1" s="1"/>
  <c r="S14" i="1"/>
  <c r="U14" i="1" s="1"/>
  <c r="O14" i="1"/>
  <c r="Q14" i="1" s="1"/>
  <c r="S13" i="1"/>
  <c r="U13" i="1" s="1"/>
  <c r="O13" i="1"/>
  <c r="Q13" i="1" s="1"/>
  <c r="S12" i="1"/>
  <c r="U12" i="1" s="1"/>
  <c r="O12" i="1"/>
  <c r="Q12" i="1" s="1"/>
  <c r="S11" i="1"/>
  <c r="O11" i="1"/>
  <c r="S10" i="1"/>
  <c r="U10" i="1" s="1"/>
  <c r="O10" i="1"/>
  <c r="Q10" i="1" s="1"/>
  <c r="S9" i="1"/>
  <c r="U9" i="1" s="1"/>
  <c r="O9" i="1"/>
  <c r="Q9" i="1" s="1"/>
  <c r="S8" i="1"/>
  <c r="U8" i="1" s="1"/>
  <c r="O8" i="1"/>
  <c r="Q8" i="1" s="1"/>
  <c r="S7" i="1"/>
  <c r="U7" i="1" s="1"/>
  <c r="O7" i="1"/>
  <c r="Q7" i="1" s="1"/>
  <c r="S6" i="1"/>
  <c r="U6" i="1" s="1"/>
  <c r="O6" i="1"/>
  <c r="Q6" i="1" s="1"/>
  <c r="S5" i="1"/>
  <c r="U5" i="1" s="1"/>
  <c r="O5" i="1"/>
  <c r="Q5" i="1" s="1"/>
  <c r="S4" i="1"/>
  <c r="U4" i="1" s="1"/>
  <c r="O4" i="1"/>
  <c r="Q4" i="1" s="1"/>
  <c r="S3" i="1"/>
  <c r="U3" i="1" s="1"/>
  <c r="O3" i="1"/>
  <c r="Q3" i="1" s="1"/>
  <c r="S2" i="1"/>
  <c r="U2" i="1" s="1"/>
  <c r="O2" i="1"/>
  <c r="Q2" i="1" s="1"/>
  <c r="Q61" i="1" l="1"/>
</calcChain>
</file>

<file path=xl/sharedStrings.xml><?xml version="1.0" encoding="utf-8"?>
<sst xmlns="http://schemas.openxmlformats.org/spreadsheetml/2006/main" count="1095" uniqueCount="473">
  <si>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</si>
  <si>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</si>
  <si>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</si>
  <si>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</si>
  <si>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</si>
  <si>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</si>
  <si>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</si>
  <si>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</si>
  <si>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</si>
  <si>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</si>
  <si>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</si>
  <si>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</si>
  <si>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</si>
  <si>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</si>
  <si>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</si>
  <si>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</si>
  <si>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</si>
  <si>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</si>
  <si>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</si>
  <si>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</si>
  <si>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OTHERs</t>
  </si>
  <si>
    <t>QUALITY SYSTEM</t>
  </si>
  <si>
    <t>SYSTEM</t>
  </si>
  <si>
    <t>Q1.1</t>
  </si>
  <si>
    <t>SELECT</t>
  </si>
  <si>
    <t>What % of employees are aware of Quality Policy and their role in achieving the same ?</t>
  </si>
  <si>
    <t>&lt;70%</t>
  </si>
  <si>
    <t>&lt;80%</t>
  </si>
  <si>
    <t>&lt;90%</t>
  </si>
  <si>
    <t>&gt;=90%</t>
  </si>
  <si>
    <t>R</t>
  </si>
  <si>
    <t>Quality Policy document
QS Procedures
Inspection Procedures / Inspection Plans</t>
  </si>
  <si>
    <t>Awareness level of employees on quality policy</t>
  </si>
  <si>
    <t>Q1.2</t>
  </si>
  <si>
    <t xml:space="preserve">What is awareness level among quality personnel regarding quality related procedures, STPs, SRDs, SOPs, machine validation etc? </t>
  </si>
  <si>
    <t>&lt;=80%</t>
  </si>
  <si>
    <t>&lt;95%</t>
  </si>
  <si>
    <t>Personnel Training records</t>
  </si>
  <si>
    <t>Awareness of people in existing quality / inspection system</t>
  </si>
  <si>
    <t>Q1.3</t>
  </si>
  <si>
    <t>Is there a review of supplier quality for the items that are used directly in the tubes / caps / laminates?</t>
  </si>
  <si>
    <t>YES</t>
  </si>
  <si>
    <t>NO</t>
  </si>
  <si>
    <t>I</t>
  </si>
  <si>
    <t>Supplier Quality Reviews</t>
  </si>
  <si>
    <t>Supplier Quality Review reports</t>
  </si>
  <si>
    <t>Q1.4</t>
  </si>
  <si>
    <t>Is quality status given to all materials available in your unit</t>
  </si>
  <si>
    <t>&gt;90%</t>
  </si>
  <si>
    <t>&gt;80%</t>
  </si>
  <si>
    <t>Material stored at various stages (Incoming/In process/Final/Waiting for Despatch)</t>
  </si>
  <si>
    <t>Quality Status identification on the material</t>
  </si>
  <si>
    <t>INCOMING INSPECTION</t>
  </si>
  <si>
    <t>Q2.1</t>
  </si>
  <si>
    <t>Are the personnel performing incoming inspection aware of the sampling methods, acceptance criteria and spectification for materials ?</t>
  </si>
  <si>
    <t>Yes</t>
  </si>
  <si>
    <t>No</t>
  </si>
  <si>
    <t>S</t>
  </si>
  <si>
    <t>Personnel performing inspection</t>
  </si>
  <si>
    <t>Awareness level of specification, sampling plans, acceptance criteria, NC management</t>
  </si>
  <si>
    <t>Q2.2</t>
  </si>
  <si>
    <t>For each material received at plant, is there a established method for acceptance of material ?</t>
  </si>
  <si>
    <t>Complete</t>
  </si>
  <si>
    <t>Partial</t>
  </si>
  <si>
    <t>Not Available</t>
  </si>
  <si>
    <t>Material acceptance method</t>
  </si>
  <si>
    <t xml:space="preserve">There shall be method known for accepting each material </t>
  </si>
  <si>
    <t>Q2.3</t>
  </si>
  <si>
    <t>Do you have material specification for all incoming materials at the unit ?</t>
  </si>
  <si>
    <t>Standard Reference Data (EP/SRD/-----)</t>
  </si>
  <si>
    <t>AQL for all raw materials purchased by the unit</t>
  </si>
  <si>
    <t>Q2.4</t>
  </si>
  <si>
    <t>Are all the materials received at plant approved and only from the approved suppliers?</t>
  </si>
  <si>
    <t>Approved Supplier List</t>
  </si>
  <si>
    <t>Material purchase only from approved suppliers</t>
  </si>
  <si>
    <t>Q2.5</t>
  </si>
  <si>
    <t>Do you have a AQL defined for incoming materials ?</t>
  </si>
  <si>
    <t>All</t>
  </si>
  <si>
    <t>Major Supplies</t>
  </si>
  <si>
    <t>Selected Few</t>
  </si>
  <si>
    <t>None</t>
  </si>
  <si>
    <t>Q2.6</t>
  </si>
  <si>
    <t>LABEL</t>
  </si>
  <si>
    <t xml:space="preserve">Have you identified a place for </t>
  </si>
  <si>
    <t>Q2.6.1</t>
  </si>
  <si>
    <t>Quarantined material</t>
  </si>
  <si>
    <t>Q2.6.2</t>
  </si>
  <si>
    <t>OK material</t>
  </si>
  <si>
    <t>Q2.6.3</t>
  </si>
  <si>
    <t>Rejected material</t>
  </si>
  <si>
    <t>Q2.7</t>
  </si>
  <si>
    <t>Do you review supplier's COA against inspections results and SRDs ?</t>
  </si>
  <si>
    <t>Always</t>
  </si>
  <si>
    <t>Frequently</t>
  </si>
  <si>
    <t>Rarely</t>
  </si>
  <si>
    <t>Never</t>
  </si>
  <si>
    <t>Q2.8</t>
  </si>
  <si>
    <t xml:space="preserve">Is there a system in place to monitor &amp; control materials issued to production without inspection? </t>
  </si>
  <si>
    <t>Q2.9</t>
  </si>
  <si>
    <t>What is the average rejection percentage in last 6 months (No. of rejected lots v/s No. of Lots received) ?</t>
  </si>
  <si>
    <t>&lt;0.25%</t>
  </si>
  <si>
    <t>&lt;0.5%</t>
  </si>
  <si>
    <t>&lt;1%</t>
  </si>
  <si>
    <t>&gt;1%</t>
  </si>
  <si>
    <t>Q2.10</t>
  </si>
  <si>
    <t>Do you have a to and fro communication with supplier for communicating material quality and action plans ?</t>
  </si>
  <si>
    <t>Q2.11</t>
  </si>
  <si>
    <t>What is the average time period in which supplier corrective actions are received on supplier complaints ?</t>
  </si>
  <si>
    <t>10 Days</t>
  </si>
  <si>
    <t>15 Days</t>
  </si>
  <si>
    <t>30 Days</t>
  </si>
  <si>
    <t>&gt;30Days</t>
  </si>
  <si>
    <t>Q2.12</t>
  </si>
  <si>
    <t>Do you have a defined verification method of CA taken by the supplier ?</t>
  </si>
  <si>
    <t>Q2.12.1</t>
  </si>
  <si>
    <t>What is the methodology ?</t>
  </si>
  <si>
    <t>Site Visit</t>
  </si>
  <si>
    <t>Monitoring Supplies</t>
  </si>
  <si>
    <t>Audit</t>
  </si>
  <si>
    <t>Q2.13</t>
  </si>
  <si>
    <t>What is the percentge reduction of defects in the Input material in the last 6 months ?</t>
  </si>
  <si>
    <t>&gt;30%</t>
  </si>
  <si>
    <t>&lt;30%</t>
  </si>
  <si>
    <t>&lt;20%</t>
  </si>
  <si>
    <t>&lt;10%</t>
  </si>
  <si>
    <t>NA</t>
  </si>
  <si>
    <t>Q2.14</t>
  </si>
  <si>
    <t>How frequently do you track vendor quality rating ?</t>
  </si>
  <si>
    <t>Mntly</t>
  </si>
  <si>
    <t>Qrtly</t>
  </si>
  <si>
    <t>H Yly</t>
  </si>
  <si>
    <t>Yearly</t>
  </si>
  <si>
    <t>IN-PROCESS INSPECTION</t>
  </si>
  <si>
    <t>Q3.1</t>
  </si>
  <si>
    <t>Are all the personnel performing inprocess inspection been trained on material quality parameters and acceptance method ?</t>
  </si>
  <si>
    <t>Q3.2</t>
  </si>
  <si>
    <t xml:space="preserve">Do you have the controlled list of customer cpproved specification </t>
  </si>
  <si>
    <t>Q3.3</t>
  </si>
  <si>
    <t xml:space="preserve">Are the operating personnel aware of specifications and accetpance norms for all products including customer specific tolerance and acceptance ? </t>
  </si>
  <si>
    <t>Q3.4</t>
  </si>
  <si>
    <t>What is the First Part Approval and Change Over Check adherence % at the start of the product ?</t>
  </si>
  <si>
    <t>Q3.5</t>
  </si>
  <si>
    <t>What is the average adherence % of inprocess inspection result recording for the last 6 months ?</t>
  </si>
  <si>
    <t>&lt;98%</t>
  </si>
  <si>
    <t>Q3.6</t>
  </si>
  <si>
    <t xml:space="preserve">Is there a sytem to review the results of inprocess inspection ? </t>
  </si>
  <si>
    <t>Q3.7</t>
  </si>
  <si>
    <t xml:space="preserve">Who reviews the data on monthly basis? </t>
  </si>
  <si>
    <t>Supervisor</t>
  </si>
  <si>
    <t>PRH</t>
  </si>
  <si>
    <t>QH</t>
  </si>
  <si>
    <t>UH</t>
  </si>
  <si>
    <t>Q3.8</t>
  </si>
  <si>
    <t>Do you have Statistical Process Control for assuring product quality ?</t>
  </si>
  <si>
    <t>Q3.9.1</t>
  </si>
  <si>
    <t>What mechanism you use for SPC ?</t>
  </si>
  <si>
    <t>Q3.9.2</t>
  </si>
  <si>
    <t>x bar, r chart, Process Capability</t>
  </si>
  <si>
    <t>Q3.9.3</t>
  </si>
  <si>
    <t>Who review the data and design corrective action ?</t>
  </si>
  <si>
    <t>Engineers</t>
  </si>
  <si>
    <t>Q3.9.4</t>
  </si>
  <si>
    <t xml:space="preserve">Who verifies the effectiveness of corrective actions? </t>
  </si>
  <si>
    <t>Q3.10</t>
  </si>
  <si>
    <t>Do you have a reviewing mechanism of the SPC limits ?</t>
  </si>
  <si>
    <t>Q3.10.1</t>
  </si>
  <si>
    <t>What is the frequency ?</t>
  </si>
  <si>
    <t>6 Months</t>
  </si>
  <si>
    <t>1 Year</t>
  </si>
  <si>
    <t>2 Years</t>
  </si>
  <si>
    <t>Q3.10.2</t>
  </si>
  <si>
    <t>Who reviews the limits ?</t>
  </si>
  <si>
    <t>Q3.11</t>
  </si>
  <si>
    <t>Do you use defect chart/visual controls for identifying defects ?</t>
  </si>
  <si>
    <t>FINAL INSPECTION</t>
  </si>
  <si>
    <t>Q4.1</t>
  </si>
  <si>
    <t>Are your audit personnel aware of the final inspection system ?</t>
  </si>
  <si>
    <t>Q4.2</t>
  </si>
  <si>
    <t>What % personel performing quality inspection are trained on final inspection ?</t>
  </si>
  <si>
    <t>Q4.3</t>
  </si>
  <si>
    <t>Who reviews the result of final inspection?</t>
  </si>
  <si>
    <t>Q Inspector</t>
  </si>
  <si>
    <t>Q Supervisor</t>
  </si>
  <si>
    <t>Q4.4</t>
  </si>
  <si>
    <t>Do you follow</t>
  </si>
  <si>
    <t>Q4.4.1</t>
  </si>
  <si>
    <t>Customer's AQL</t>
  </si>
  <si>
    <t>Q4.4.2</t>
  </si>
  <si>
    <t>SRD specifications</t>
  </si>
  <si>
    <t>Q4.5</t>
  </si>
  <si>
    <t>Do you record and preserve the findings for future reference in line with the retension period mentioned in Control of Records ?</t>
  </si>
  <si>
    <t>Q4.6</t>
  </si>
  <si>
    <t>Do you use the global format / notification for recording non confirmities ?</t>
  </si>
  <si>
    <t>Q4.7</t>
  </si>
  <si>
    <t>What is the percentage defect deteced at the final inspection stage(Defective lots v/s No. of lots per month) ?</t>
  </si>
  <si>
    <t>&lt;2%</t>
  </si>
  <si>
    <t>&lt;3%</t>
  </si>
  <si>
    <t>&gt;3%</t>
  </si>
  <si>
    <t>Q4.8</t>
  </si>
  <si>
    <t>Who authorises deviation found during final inspection</t>
  </si>
  <si>
    <t>Others</t>
  </si>
  <si>
    <t>PH</t>
  </si>
  <si>
    <t>Q4.9</t>
  </si>
  <si>
    <t xml:space="preserve">What % of deviations are analysed for effectiveness of actions to eliminate deviation ? </t>
  </si>
  <si>
    <t>Q4.10</t>
  </si>
  <si>
    <t>What % of Final Inspection corrective and preventive actions have been evaluated for effectiveness</t>
  </si>
  <si>
    <t>Q4.11</t>
  </si>
  <si>
    <t>How many number of repeatitive defects have occurred in the last 6 months ?</t>
  </si>
  <si>
    <t>&lt;=2</t>
  </si>
  <si>
    <t>&lt;5</t>
  </si>
  <si>
    <t>&lt;8</t>
  </si>
  <si>
    <t>&gt;8</t>
  </si>
  <si>
    <t>CUSTOMER COMPLAINTS</t>
  </si>
  <si>
    <t>Q5.1</t>
  </si>
  <si>
    <t>Is a defined system available for addressing customer complaints ?</t>
  </si>
  <si>
    <t>Q5.1.1</t>
  </si>
  <si>
    <t>Do you register customer complaints on a notified system ?</t>
  </si>
  <si>
    <t>Q5.1.2</t>
  </si>
  <si>
    <t>Who is responsible for analysing the customer complaint ?</t>
  </si>
  <si>
    <t>Q5.1.3</t>
  </si>
  <si>
    <t>Do you use any techniques for analysing whenever called for ?</t>
  </si>
  <si>
    <t>Q5.2</t>
  </si>
  <si>
    <t>How many complaints resulted into material return / scrapping at customer in the last 6 months ?</t>
  </si>
  <si>
    <t>&gt;3</t>
  </si>
  <si>
    <t>Q 5.3</t>
  </si>
  <si>
    <t>What is the ppm level of rejection due to customer complaints in last 6 months ?</t>
  </si>
  <si>
    <t>&lt;50</t>
  </si>
  <si>
    <t>&lt;200</t>
  </si>
  <si>
    <t>&lt;500</t>
  </si>
  <si>
    <t>&gt;500</t>
  </si>
  <si>
    <t>Q5.3.1</t>
  </si>
  <si>
    <t>Percentage of customer complaints due to input defect (Input materials like Ink/ Varnish,Decoration, caps, etc.)</t>
  </si>
  <si>
    <t>&lt;5%</t>
  </si>
  <si>
    <t>&gt;20%</t>
  </si>
  <si>
    <t>Q5.3.2</t>
  </si>
  <si>
    <t>Percentage of customer complaints due to process defects?</t>
  </si>
  <si>
    <t>Q5.4</t>
  </si>
  <si>
    <t xml:space="preserve">What is the average response period of complaints in the last 6 months for </t>
  </si>
  <si>
    <t>Q5.4.1</t>
  </si>
  <si>
    <t xml:space="preserve">Responding/acknowledging </t>
  </si>
  <si>
    <t>&lt; 1 day</t>
  </si>
  <si>
    <t>&lt; 2 days</t>
  </si>
  <si>
    <t>&lt; 3 days</t>
  </si>
  <si>
    <t>Q5.4.2</t>
  </si>
  <si>
    <t>Attending (Giving initial response like, correction actions etc.)</t>
  </si>
  <si>
    <t>&gt; 3 days</t>
  </si>
  <si>
    <t>Q5.4.3</t>
  </si>
  <si>
    <t>Closing with 8D Report</t>
  </si>
  <si>
    <t>&lt;=15 Days</t>
  </si>
  <si>
    <t>&gt;15 Days</t>
  </si>
  <si>
    <t>&lt;30 Days</t>
  </si>
  <si>
    <t>&gt;30 Days</t>
  </si>
  <si>
    <t>Q5.5</t>
  </si>
  <si>
    <t xml:space="preserve">How many formal reviews are done on customer complaints analysis for the last 1 year ? </t>
  </si>
  <si>
    <t>Q5.6</t>
  </si>
  <si>
    <t>What % complaint corrective action are effective ?</t>
  </si>
  <si>
    <t>&lt;95</t>
  </si>
  <si>
    <t>Q5.7</t>
  </si>
  <si>
    <t>What is % of repetitive complaints out of total complaints received for the last 1 year ?</t>
  </si>
  <si>
    <t>&lt;10</t>
  </si>
  <si>
    <t>&lt;15</t>
  </si>
  <si>
    <t>&gt;15</t>
  </si>
  <si>
    <t>Q5.8</t>
  </si>
  <si>
    <t>Do you keep track of customer retuns &amp; Disposal ?</t>
  </si>
  <si>
    <t>Q5.9</t>
  </si>
  <si>
    <t>How many complaints for the last six months are open beyond 1 month ?</t>
  </si>
  <si>
    <t>Q5.10</t>
  </si>
  <si>
    <t>Are these complaints &amp; learnings formally communicated ?</t>
  </si>
  <si>
    <t>Q5.10.1</t>
  </si>
  <si>
    <t>within the system (Within the unit)</t>
  </si>
  <si>
    <t>Q5.10.2</t>
  </si>
  <si>
    <t>with the top management</t>
  </si>
  <si>
    <t>Q5.10.3</t>
  </si>
  <si>
    <t>Inter-unit</t>
  </si>
  <si>
    <t>Q5.10.4</t>
  </si>
  <si>
    <t>in the intranet system (EP Intranet site or EP Sharepoint etc.)</t>
  </si>
  <si>
    <t>Q5.11</t>
  </si>
  <si>
    <t>What % of complaints have been evaluated for effectiveness of the actions ?</t>
  </si>
  <si>
    <t>Q5.11.1</t>
  </si>
  <si>
    <t>What is the frequency?</t>
  </si>
  <si>
    <t>3 Months</t>
  </si>
  <si>
    <t>Other</t>
  </si>
  <si>
    <t>Q5.12</t>
  </si>
  <si>
    <t>Are the actions from complaint evaluation and analysis cross deployed to relevant areas ?</t>
  </si>
  <si>
    <t>Q5.13</t>
  </si>
  <si>
    <t xml:space="preserve">Are there initatives with customers for product selfcertification?  </t>
  </si>
  <si>
    <t>Q5.14</t>
  </si>
  <si>
    <t>How many such initiatives older than 6 months have been converted into sefl certification ?</t>
  </si>
  <si>
    <t>&lt;50%</t>
  </si>
  <si>
    <t>Q5.15</t>
  </si>
  <si>
    <t xml:space="preserve">Who reviews such initatives? </t>
  </si>
  <si>
    <t>RH</t>
  </si>
  <si>
    <t>MKT</t>
  </si>
  <si>
    <t>Q5.16</t>
  </si>
  <si>
    <t>Your self certification system is based on what</t>
  </si>
  <si>
    <t>Q5.16.1</t>
  </si>
  <si>
    <t>Product final inspection</t>
  </si>
  <si>
    <t>Q5.16.2</t>
  </si>
  <si>
    <t>Process improvements</t>
  </si>
  <si>
    <t>VENDOR DEVELOPMENT AND PURCHASING</t>
  </si>
  <si>
    <t>SM6.1</t>
  </si>
  <si>
    <t xml:space="preserve">Do you follow laid down policies for vendor development and purchasing? </t>
  </si>
  <si>
    <t>SM6.2</t>
  </si>
  <si>
    <t>What % of vendors added in the last 1 year were included following vendor selection policy ?</t>
  </si>
  <si>
    <t>&lt;75%</t>
  </si>
  <si>
    <t>&lt;85%</t>
  </si>
  <si>
    <t>SM6.3</t>
  </si>
  <si>
    <t>What % of the vendor audit action points have been closed in a timely manner ?</t>
  </si>
  <si>
    <t>&lt;60%</t>
  </si>
  <si>
    <t>&lt;80</t>
  </si>
  <si>
    <t>&gt;80</t>
  </si>
  <si>
    <t>SM6.4</t>
  </si>
  <si>
    <t>Do you have the plan &amp; time lines for Supplier Self Certification ?</t>
  </si>
  <si>
    <t>SM6.5</t>
  </si>
  <si>
    <t>What is the % compliance against the plan for supplier certification?</t>
  </si>
  <si>
    <t>&lt;=50%</t>
  </si>
  <si>
    <t>&gt;85%</t>
  </si>
  <si>
    <t>SM6.6</t>
  </si>
  <si>
    <t>What is the frequency of review of supplier self-certification in 2 years</t>
  </si>
  <si>
    <t>&gt;2</t>
  </si>
  <si>
    <t>SM6.7</t>
  </si>
  <si>
    <t xml:space="preserve">Do you have initiatives for supplier quality improvement ? </t>
  </si>
  <si>
    <t>SM6.8</t>
  </si>
  <si>
    <t>Do you accept material from suppliers on concessional approval?</t>
  </si>
  <si>
    <t>SM6.9</t>
  </si>
  <si>
    <t>What is the percentage of such approvals in a month to the total receipt from the supplier</t>
  </si>
  <si>
    <t>&gt;=3%</t>
  </si>
  <si>
    <t>SM6.10</t>
  </si>
  <si>
    <t>How many supplier reviews / visits are done by your Purchase / Production/QC people for CIP in the last 6 months.</t>
  </si>
  <si>
    <t>&lt;2</t>
  </si>
  <si>
    <t>SM6.10.1</t>
  </si>
  <si>
    <t>Do they submit formal reports</t>
  </si>
  <si>
    <t>SM6.10.2</t>
  </si>
  <si>
    <t>Do they define trackable actions</t>
  </si>
  <si>
    <t>SM6.11</t>
  </si>
  <si>
    <t>What is the effectiveness % of such process ?</t>
  </si>
  <si>
    <t>&gt;70</t>
  </si>
  <si>
    <t>&gt;60</t>
  </si>
  <si>
    <t>&lt;=60</t>
  </si>
  <si>
    <t>SM6.12</t>
  </si>
  <si>
    <t>What is the average supplier OSD (On Schedule Delivery) in your unit ?</t>
  </si>
  <si>
    <t>&gt;98</t>
  </si>
  <si>
    <t>&gt;90</t>
  </si>
  <si>
    <t>&lt;=80</t>
  </si>
  <si>
    <t>SM6.13</t>
  </si>
  <si>
    <t>Who keeps track of this ?</t>
  </si>
  <si>
    <t>SH</t>
  </si>
  <si>
    <t>SM6.14</t>
  </si>
  <si>
    <t>What is the frequency of review of such OSD's in the last 6 months ?</t>
  </si>
  <si>
    <t>&lt;4</t>
  </si>
  <si>
    <t>&lt;6</t>
  </si>
  <si>
    <t>&gt;6</t>
  </si>
  <si>
    <t>Look At</t>
  </si>
  <si>
    <t>Look For</t>
  </si>
  <si>
    <t>Availability of RM spec for all materials purchased by the unit</t>
  </si>
  <si>
    <t>Proper identification of areas for storage of material and proper storage in the designated areas.</t>
  </si>
  <si>
    <t>Supplier's COA</t>
  </si>
  <si>
    <t>Review remarks on COA</t>
  </si>
  <si>
    <t>Procedure for issue of material without inspection</t>
  </si>
  <si>
    <t>Method of handling material taken for production without inspection; reaction plan in case of defects in such material; authority definition for accepting such material</t>
  </si>
  <si>
    <t>Inspection Records</t>
  </si>
  <si>
    <t>Rejection levels</t>
  </si>
  <si>
    <t>Supplier Feedback records, Communication to and from supplier</t>
  </si>
  <si>
    <t>Feedback - timely and complete, Responsiveness of supplier</t>
  </si>
  <si>
    <t>Supplier Feedback records and CAPA documents</t>
  </si>
  <si>
    <t>Completion of CAPA and the time frame for completion</t>
  </si>
  <si>
    <t>Supplier CAPA documentation</t>
  </si>
  <si>
    <t xml:space="preserve">Completion of CAPA and verification information </t>
  </si>
  <si>
    <t>Incoming Inspection records</t>
  </si>
  <si>
    <t>Six months' data of incoming defects and look for the trend of defects</t>
  </si>
  <si>
    <t>Vendor analysis reports</t>
  </si>
  <si>
    <t>Vendor quality rating for the last 6 months to 1 year</t>
  </si>
  <si>
    <t>Personnel carrying out in process inspection</t>
  </si>
  <si>
    <t>List of personnel in production area and Training records, awareness level</t>
  </si>
  <si>
    <t>Product Specification sheet</t>
  </si>
  <si>
    <t>Customer approved specification where it is different from EP standards</t>
  </si>
  <si>
    <t>Specs and tolerances</t>
  </si>
  <si>
    <t xml:space="preserve">Awareness of personnel on parameters and specifications of products including customer specific requirements </t>
  </si>
  <si>
    <t>FPA &amp; Change over check lists</t>
  </si>
  <si>
    <t>SAP QM Adherence reports</t>
  </si>
  <si>
    <t>In process inspection reports</t>
  </si>
  <si>
    <t>Inspection reports</t>
  </si>
  <si>
    <t>Review of reports</t>
  </si>
  <si>
    <t>Reviewing authority</t>
  </si>
  <si>
    <t>Process control records (SPC reports if any)</t>
  </si>
  <si>
    <t>Usage of SPC tools and techniques</t>
  </si>
  <si>
    <t>Deviation reports / Records of deviation</t>
  </si>
  <si>
    <t>Review of SPC data - Control limits based on the trends</t>
  </si>
  <si>
    <t>Identification of defects in process</t>
  </si>
  <si>
    <t>Methodology of identification - Charts/Visuals etc</t>
  </si>
  <si>
    <t>Final inspection reports</t>
  </si>
  <si>
    <t>Awareness of inspection prior to release, sampling methods, AQL &amp; Acceptance criteria</t>
  </si>
  <si>
    <t xml:space="preserve">Training records </t>
  </si>
  <si>
    <t>Specific training on final inspection</t>
  </si>
  <si>
    <t>Final inspection result records</t>
  </si>
  <si>
    <t>Reviews of the audit results</t>
  </si>
  <si>
    <t>Inspection Records (Incoming / In process / Final)</t>
  </si>
  <si>
    <t>Adherence to the HMP , Customer's specs</t>
  </si>
  <si>
    <t>Control of Quality Records procedure and practice</t>
  </si>
  <si>
    <t>Samples of earlier records as per specified procedure</t>
  </si>
  <si>
    <t>Formats used</t>
  </si>
  <si>
    <t xml:space="preserve">Adherence to the HMP </t>
  </si>
  <si>
    <t>Final inspection records</t>
  </si>
  <si>
    <t>Defect % in final inspection</t>
  </si>
  <si>
    <t>Inspection records, Deviation procedure</t>
  </si>
  <si>
    <t>Deviation approval by an authorised person</t>
  </si>
  <si>
    <t>Deviation reports</t>
  </si>
  <si>
    <t>CAPA documentation and implementation</t>
  </si>
  <si>
    <t>NCMR &amp; CAPA Reports</t>
  </si>
  <si>
    <t>Inspection record log</t>
  </si>
  <si>
    <t>Repetition of defects</t>
  </si>
  <si>
    <t>Quality Procedures / Locational procedures</t>
  </si>
  <si>
    <t>Register of customer complaints</t>
  </si>
  <si>
    <t>Analysis of customer complaints</t>
  </si>
  <si>
    <t>Method of analysing customer complaints</t>
  </si>
  <si>
    <t>Customer complaints register</t>
  </si>
  <si>
    <t>No of complaints recd &amp; no of complaints with quantity rejections in past 6 months</t>
  </si>
  <si>
    <t>Records of customer complaints</t>
  </si>
  <si>
    <t>PPM levels</t>
  </si>
  <si>
    <t>No of complaints due to input material</t>
  </si>
  <si>
    <t>No of complaints due to process defects</t>
  </si>
  <si>
    <t>Timeliness of addressing customer complaints - acknowledgement, action, closure etc</t>
  </si>
  <si>
    <t>Complaint review reports</t>
  </si>
  <si>
    <t>Formal review on complaints with cross functional personnel</t>
  </si>
  <si>
    <t>Effectiveness evaluation of CAPA for complaints</t>
  </si>
  <si>
    <t>Complaint reports</t>
  </si>
  <si>
    <t>Repetition of complaints</t>
  </si>
  <si>
    <t>Qty of customer returns, Qty of disposal of material at customer place</t>
  </si>
  <si>
    <t>Complaint closure time period</t>
  </si>
  <si>
    <t>Complaints closed after 1 month</t>
  </si>
  <si>
    <t>Data communication channels (Management Reviews, monthly reports, intranet medium/share point)</t>
  </si>
  <si>
    <t>Communication of learning's from customer complaints and actions taken to the rest of the team</t>
  </si>
  <si>
    <t>Review mechanisms</t>
  </si>
  <si>
    <t>Review of customer complaints and corrective actions</t>
  </si>
  <si>
    <t>Action plans on complaints</t>
  </si>
  <si>
    <t>Reviews on applicability of cross deployment to relevant areas</t>
  </si>
  <si>
    <t>Green channel / self certified supplier status initiatives with customers</t>
  </si>
  <si>
    <t>Methodology of green self certification process, agreements with customers</t>
  </si>
  <si>
    <t>Green channel initiatives started 6 months back</t>
  </si>
  <si>
    <t>Progress of the initiative</t>
  </si>
  <si>
    <t>Review committee</t>
  </si>
  <si>
    <t>Involvement of review team</t>
  </si>
  <si>
    <t>Methodology adopted.</t>
  </si>
  <si>
    <t>Sustainability mechanism of actions initiated</t>
  </si>
  <si>
    <t>Supplier Management Procedures. (Vendor Development / Purchasing)</t>
  </si>
  <si>
    <t>Procurement Policy, Vendor selection methodology</t>
  </si>
  <si>
    <t>Vendor development and selection procedure</t>
  </si>
  <si>
    <t>No. of vendors added in the last 1 year, No. of such  vendors who have undergone vendor selection process</t>
  </si>
  <si>
    <t>Vendor audit reports</t>
  </si>
  <si>
    <t xml:space="preserve">Action plan for improvement agreed with Vendors after the audit </t>
  </si>
  <si>
    <t>Vendor development / Purchasing procedure, Schedule for supplier self certification</t>
  </si>
  <si>
    <t>Supplier certification process, Agreement with supplier on certification process</t>
  </si>
  <si>
    <t>Supplier certification plan</t>
  </si>
  <si>
    <t>Supplier certification progress</t>
  </si>
  <si>
    <t>Supplier certification process</t>
  </si>
  <si>
    <t>Validation frequency</t>
  </si>
  <si>
    <t>Supplier performance reports, Vendor selection &amp; rating procedure</t>
  </si>
  <si>
    <t>Supplier quality upgrading process, Identified suppliers for improvement based on their performance</t>
  </si>
  <si>
    <t>Purchasing / Quality procedure</t>
  </si>
  <si>
    <t>Concessional approval incidences, vendor feedback reports</t>
  </si>
  <si>
    <t>Material receipt documents and Incoming inspection reports (Trend chart)</t>
  </si>
  <si>
    <t>Material receipt on concessional approval</t>
  </si>
  <si>
    <t>Supplier visit / review reports</t>
  </si>
  <si>
    <t>Evidence of QC/Production/Purchase personnel visit/review of suppliers for improvement</t>
  </si>
  <si>
    <t>Supplier visit/review reports</t>
  </si>
  <si>
    <t>Formal reporting mechanisms</t>
  </si>
  <si>
    <t xml:space="preserve">Action plans </t>
  </si>
  <si>
    <t>Supplier visit / review rep0rts</t>
  </si>
  <si>
    <t>Trend in improvement of identified programs</t>
  </si>
  <si>
    <t xml:space="preserve">Monthly OSD reports </t>
  </si>
  <si>
    <t>Supplier OSD data and average</t>
  </si>
  <si>
    <t>Responsibility of tracking the data and reports</t>
  </si>
  <si>
    <t>Frequency of formal reviews of OSD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</si>
</sst>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scheme val="minor"/>
    </font>
    <font>
      <sz val="12"/>
      <color theme="1"/>
      <name val="Calibri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indexed="5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CC99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9" fontId="2" fillId="2" borderId="1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W96" sqref="W96"/>
    </sheetView>
  </sheetViews>
  <sheetFormatPr defaultColWidth="11.25" defaultRowHeight="15" customHeight="1" x14ac:dyDescent="0.35"/>
  <cols>
    <col min="1" max="1" width="15.08203125" customWidth="1"/>
    <col min="2" max="2" width="23.08203125" customWidth="1"/>
    <col min="3" max="3" width="8.4140625" customWidth="1"/>
    <col min="4" max="4" width="12.08203125" customWidth="1"/>
    <col min="5" max="5" width="16.4140625" customWidth="1"/>
    <col min="6" max="6" width="20.08203125" customWidth="1"/>
    <col min="7" max="7" width="11.08203125" customWidth="1"/>
    <col min="8" max="8" width="38.6640625" customWidth="1"/>
    <col min="9" max="10" width="15" customWidth="1"/>
    <col min="11" max="11" width="14.4140625" customWidth="1"/>
    <col min="12" max="13" width="15" customWidth="1"/>
    <col min="14" max="14" width="8.75" customWidth="1"/>
    <col min="15" max="15" width="7.4140625" customWidth="1"/>
    <col min="16" max="16" width="9.75" customWidth="1"/>
    <col min="17" max="17" width="6.33203125" customWidth="1"/>
    <col min="18" max="18" width="9.4140625" customWidth="1"/>
    <col min="19" max="21" width="8.75" customWidth="1"/>
    <col min="22" max="22" width="38.9140625" customWidth="1"/>
    <col min="23" max="23" width="23.4140625" customWidth="1"/>
    <col min="24" max="26" width="8.75" customWidth="1"/>
  </cols>
  <sheetData>
    <row r="1" spans="1:26" ht="26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7" t="s">
        <v>18</v>
      </c>
      <c r="T1" s="7" t="s">
        <v>19</v>
      </c>
      <c r="U1" s="3" t="s">
        <v>20</v>
      </c>
      <c r="V1" s="12" t="s">
        <v>352</v>
      </c>
      <c r="W1" s="12" t="s">
        <v>353</v>
      </c>
      <c r="X1" s="1"/>
      <c r="Y1" s="1"/>
      <c r="Z1" s="1"/>
    </row>
    <row r="2" spans="1:26" ht="39" x14ac:dyDescent="0.35">
      <c r="A2" s="3" t="s">
        <v>21</v>
      </c>
      <c r="B2" s="3" t="s">
        <v>22</v>
      </c>
      <c r="C2" s="3" t="s">
        <v>23</v>
      </c>
      <c r="D2" s="3"/>
      <c r="E2" s="3"/>
      <c r="F2" s="3">
        <v>0</v>
      </c>
      <c r="G2" s="3" t="s">
        <v>24</v>
      </c>
      <c r="H2" s="3" t="s">
        <v>25</v>
      </c>
      <c r="I2" s="3" t="s">
        <v>26</v>
      </c>
      <c r="J2" s="3" t="s">
        <v>27</v>
      </c>
      <c r="K2" s="3" t="s">
        <v>28</v>
      </c>
      <c r="L2" s="3" t="s">
        <v>29</v>
      </c>
      <c r="M2" s="3"/>
      <c r="N2" s="3"/>
      <c r="O2" s="8">
        <f t="shared" ref="O2:O3" si="0">IF(N2=4,3,IF(N2=3,2,IF(N2=2,1,0)))</f>
        <v>0</v>
      </c>
      <c r="P2" s="9">
        <v>3</v>
      </c>
      <c r="Q2" s="13">
        <f t="shared" ref="Q2:Q10" si="1">O2*P2/(3*S2)*T2</f>
        <v>0</v>
      </c>
      <c r="R2" s="10" t="s">
        <v>30</v>
      </c>
      <c r="S2" s="3">
        <f>SUM(P2:P99)</f>
        <v>198</v>
      </c>
      <c r="T2" s="3">
        <v>200</v>
      </c>
      <c r="U2" s="3">
        <f t="shared" ref="U2:U10" si="2">3*P2/(3*S2)*T2</f>
        <v>3.0303030303030303</v>
      </c>
      <c r="V2" s="14" t="s">
        <v>31</v>
      </c>
      <c r="W2" s="15" t="s">
        <v>32</v>
      </c>
    </row>
    <row r="3" spans="1:26" ht="39" x14ac:dyDescent="0.35">
      <c r="A3" s="3" t="s">
        <v>21</v>
      </c>
      <c r="B3" s="3" t="s">
        <v>22</v>
      </c>
      <c r="C3" s="3" t="s">
        <v>33</v>
      </c>
      <c r="D3" s="3"/>
      <c r="E3" s="3"/>
      <c r="F3" s="3">
        <v>0</v>
      </c>
      <c r="G3" s="3" t="s">
        <v>24</v>
      </c>
      <c r="H3" s="3" t="s">
        <v>34</v>
      </c>
      <c r="I3" s="3" t="s">
        <v>35</v>
      </c>
      <c r="J3" s="3" t="s">
        <v>28</v>
      </c>
      <c r="K3" s="3" t="s">
        <v>36</v>
      </c>
      <c r="L3" s="5">
        <v>1</v>
      </c>
      <c r="M3" s="3"/>
      <c r="N3" s="3"/>
      <c r="O3" s="8">
        <f t="shared" si="0"/>
        <v>0</v>
      </c>
      <c r="P3" s="9">
        <v>3</v>
      </c>
      <c r="Q3" s="13">
        <f t="shared" si="1"/>
        <v>0</v>
      </c>
      <c r="R3" s="10" t="s">
        <v>30</v>
      </c>
      <c r="S3" s="3">
        <f>SUM(P2:P99)</f>
        <v>198</v>
      </c>
      <c r="T3" s="3">
        <v>200</v>
      </c>
      <c r="U3" s="3">
        <f t="shared" si="2"/>
        <v>3.0303030303030303</v>
      </c>
      <c r="V3" s="15" t="s">
        <v>37</v>
      </c>
      <c r="W3" s="15" t="s">
        <v>38</v>
      </c>
    </row>
    <row r="4" spans="1:26" ht="39" x14ac:dyDescent="0.35">
      <c r="A4" s="3" t="s">
        <v>21</v>
      </c>
      <c r="B4" s="3" t="s">
        <v>22</v>
      </c>
      <c r="C4" s="3" t="s">
        <v>39</v>
      </c>
      <c r="D4" s="3"/>
      <c r="E4" s="3"/>
      <c r="F4" s="3">
        <v>0</v>
      </c>
      <c r="G4" s="3" t="s">
        <v>24</v>
      </c>
      <c r="H4" s="3" t="s">
        <v>40</v>
      </c>
      <c r="I4" s="3" t="s">
        <v>41</v>
      </c>
      <c r="J4" s="3" t="s">
        <v>42</v>
      </c>
      <c r="K4" s="3"/>
      <c r="L4" s="3"/>
      <c r="M4" s="3"/>
      <c r="N4" s="3"/>
      <c r="O4" s="8">
        <f>IF(N4=1,3,0)</f>
        <v>0</v>
      </c>
      <c r="P4" s="9">
        <v>2</v>
      </c>
      <c r="Q4" s="13">
        <f t="shared" si="1"/>
        <v>0</v>
      </c>
      <c r="R4" s="10" t="s">
        <v>43</v>
      </c>
      <c r="S4" s="3">
        <f>SUM(P2:P99)</f>
        <v>198</v>
      </c>
      <c r="T4" s="3">
        <v>200</v>
      </c>
      <c r="U4" s="3">
        <f t="shared" si="2"/>
        <v>2.0202020202020203</v>
      </c>
      <c r="V4" s="15" t="s">
        <v>44</v>
      </c>
      <c r="W4" s="15" t="s">
        <v>45</v>
      </c>
    </row>
    <row r="5" spans="1:26" ht="26" x14ac:dyDescent="0.35">
      <c r="A5" s="3" t="s">
        <v>21</v>
      </c>
      <c r="B5" s="3" t="s">
        <v>22</v>
      </c>
      <c r="C5" s="3" t="s">
        <v>46</v>
      </c>
      <c r="D5" s="3"/>
      <c r="E5" s="3"/>
      <c r="F5" s="3">
        <v>0</v>
      </c>
      <c r="G5" s="3" t="s">
        <v>24</v>
      </c>
      <c r="H5" s="3" t="s">
        <v>47</v>
      </c>
      <c r="I5" s="5">
        <v>1</v>
      </c>
      <c r="J5" s="3" t="s">
        <v>48</v>
      </c>
      <c r="K5" s="3" t="s">
        <v>49</v>
      </c>
      <c r="L5" s="3" t="s">
        <v>27</v>
      </c>
      <c r="M5" s="3"/>
      <c r="N5" s="3"/>
      <c r="O5" s="8">
        <f>IF(N5=1,3,IF(N5=2,2,IF(N5=3,1,0)))</f>
        <v>0</v>
      </c>
      <c r="P5" s="9">
        <v>3</v>
      </c>
      <c r="Q5" s="13">
        <f t="shared" si="1"/>
        <v>0</v>
      </c>
      <c r="R5" s="10" t="s">
        <v>30</v>
      </c>
      <c r="S5" s="3">
        <f>SUM(P2:P99)</f>
        <v>198</v>
      </c>
      <c r="T5" s="3">
        <v>200</v>
      </c>
      <c r="U5" s="3">
        <f t="shared" si="2"/>
        <v>3.0303030303030303</v>
      </c>
      <c r="V5" s="15" t="s">
        <v>50</v>
      </c>
      <c r="W5" s="15" t="s">
        <v>51</v>
      </c>
    </row>
    <row r="6" spans="1:26" ht="52" x14ac:dyDescent="0.35">
      <c r="A6" s="3" t="s">
        <v>21</v>
      </c>
      <c r="B6" s="3" t="s">
        <v>52</v>
      </c>
      <c r="C6" s="3" t="s">
        <v>53</v>
      </c>
      <c r="D6" s="3"/>
      <c r="E6" s="3"/>
      <c r="F6" s="3">
        <v>0</v>
      </c>
      <c r="G6" s="3" t="s">
        <v>24</v>
      </c>
      <c r="H6" s="3" t="s">
        <v>54</v>
      </c>
      <c r="I6" s="3" t="s">
        <v>55</v>
      </c>
      <c r="J6" s="3" t="s">
        <v>56</v>
      </c>
      <c r="K6" s="3"/>
      <c r="L6" s="3"/>
      <c r="M6" s="3"/>
      <c r="N6" s="3"/>
      <c r="O6" s="8">
        <f>IF(N6=1,3,0)</f>
        <v>0</v>
      </c>
      <c r="P6" s="9">
        <v>1</v>
      </c>
      <c r="Q6" s="13">
        <f t="shared" si="1"/>
        <v>0</v>
      </c>
      <c r="R6" s="10" t="s">
        <v>57</v>
      </c>
      <c r="S6" s="3">
        <f>SUM(P2:P99)</f>
        <v>198</v>
      </c>
      <c r="T6" s="3">
        <v>200</v>
      </c>
      <c r="U6" s="3">
        <f t="shared" si="2"/>
        <v>1.0101010101010102</v>
      </c>
      <c r="V6" s="15" t="s">
        <v>58</v>
      </c>
      <c r="W6" s="15" t="s">
        <v>59</v>
      </c>
    </row>
    <row r="7" spans="1:26" ht="26" x14ac:dyDescent="0.35">
      <c r="A7" s="3" t="s">
        <v>21</v>
      </c>
      <c r="B7" s="3" t="s">
        <v>52</v>
      </c>
      <c r="C7" s="3" t="s">
        <v>60</v>
      </c>
      <c r="D7" s="3"/>
      <c r="E7" s="3"/>
      <c r="F7" s="3">
        <v>0</v>
      </c>
      <c r="G7" s="3" t="s">
        <v>24</v>
      </c>
      <c r="H7" s="3" t="s">
        <v>61</v>
      </c>
      <c r="I7" s="3" t="s">
        <v>62</v>
      </c>
      <c r="J7" s="3" t="s">
        <v>63</v>
      </c>
      <c r="K7" s="3" t="s">
        <v>64</v>
      </c>
      <c r="L7" s="3"/>
      <c r="M7" s="3"/>
      <c r="N7" s="3"/>
      <c r="O7" s="8">
        <f t="shared" ref="O7:O9" si="3">IF(N7=1,3,IF(N7=2,2,0))</f>
        <v>0</v>
      </c>
      <c r="P7" s="9">
        <v>1</v>
      </c>
      <c r="Q7" s="13">
        <f t="shared" si="1"/>
        <v>0</v>
      </c>
      <c r="R7" s="10" t="s">
        <v>57</v>
      </c>
      <c r="S7" s="3">
        <f>SUM(P2:P99)</f>
        <v>198</v>
      </c>
      <c r="T7" s="3">
        <v>200</v>
      </c>
      <c r="U7" s="3">
        <f t="shared" si="2"/>
        <v>1.0101010101010102</v>
      </c>
      <c r="V7" s="14" t="s">
        <v>65</v>
      </c>
      <c r="W7" s="14" t="s">
        <v>66</v>
      </c>
    </row>
    <row r="8" spans="1:26" ht="26" x14ac:dyDescent="0.35">
      <c r="A8" s="3" t="s">
        <v>21</v>
      </c>
      <c r="B8" s="3" t="s">
        <v>52</v>
      </c>
      <c r="C8" s="3" t="s">
        <v>67</v>
      </c>
      <c r="D8" s="3"/>
      <c r="E8" s="3"/>
      <c r="F8" s="3">
        <v>0</v>
      </c>
      <c r="G8" s="3" t="s">
        <v>24</v>
      </c>
      <c r="H8" s="3" t="s">
        <v>68</v>
      </c>
      <c r="I8" s="3" t="s">
        <v>62</v>
      </c>
      <c r="J8" s="3" t="s">
        <v>63</v>
      </c>
      <c r="K8" s="3" t="s">
        <v>64</v>
      </c>
      <c r="L8" s="3"/>
      <c r="M8" s="3"/>
      <c r="N8" s="3"/>
      <c r="O8" s="8">
        <f t="shared" si="3"/>
        <v>0</v>
      </c>
      <c r="P8" s="9">
        <v>3</v>
      </c>
      <c r="Q8" s="13">
        <f t="shared" si="1"/>
        <v>0</v>
      </c>
      <c r="R8" s="10" t="s">
        <v>30</v>
      </c>
      <c r="S8" s="3">
        <f>SUM(P2:P99)</f>
        <v>198</v>
      </c>
      <c r="T8" s="3">
        <v>200</v>
      </c>
      <c r="U8" s="3">
        <f t="shared" si="2"/>
        <v>3.0303030303030303</v>
      </c>
      <c r="V8" s="15" t="s">
        <v>69</v>
      </c>
      <c r="W8" s="15" t="s">
        <v>354</v>
      </c>
    </row>
    <row r="9" spans="1:26" ht="26" x14ac:dyDescent="0.35">
      <c r="A9" s="3" t="s">
        <v>21</v>
      </c>
      <c r="B9" s="3" t="s">
        <v>52</v>
      </c>
      <c r="C9" s="3" t="s">
        <v>71</v>
      </c>
      <c r="D9" s="3"/>
      <c r="E9" s="3"/>
      <c r="F9" s="3">
        <v>0</v>
      </c>
      <c r="G9" s="3" t="s">
        <v>24</v>
      </c>
      <c r="H9" s="3" t="s">
        <v>72</v>
      </c>
      <c r="I9" s="3" t="s">
        <v>62</v>
      </c>
      <c r="J9" s="3" t="s">
        <v>63</v>
      </c>
      <c r="K9" s="3" t="s">
        <v>64</v>
      </c>
      <c r="L9" s="3"/>
      <c r="M9" s="3"/>
      <c r="N9" s="3"/>
      <c r="O9" s="8">
        <f t="shared" si="3"/>
        <v>0</v>
      </c>
      <c r="P9" s="9">
        <v>3</v>
      </c>
      <c r="Q9" s="13">
        <f t="shared" si="1"/>
        <v>0</v>
      </c>
      <c r="R9" s="10" t="s">
        <v>30</v>
      </c>
      <c r="S9" s="3">
        <f>SUM(P2:P99)</f>
        <v>198</v>
      </c>
      <c r="T9" s="3">
        <v>200</v>
      </c>
      <c r="U9" s="3">
        <f t="shared" si="2"/>
        <v>3.0303030303030303</v>
      </c>
      <c r="V9" s="15" t="s">
        <v>73</v>
      </c>
      <c r="W9" s="15" t="s">
        <v>74</v>
      </c>
    </row>
    <row r="10" spans="1:26" ht="26" x14ac:dyDescent="0.35">
      <c r="A10" s="3" t="s">
        <v>21</v>
      </c>
      <c r="B10" s="3" t="s">
        <v>52</v>
      </c>
      <c r="C10" s="3" t="s">
        <v>75</v>
      </c>
      <c r="D10" s="3"/>
      <c r="E10" s="3"/>
      <c r="F10" s="3">
        <v>0</v>
      </c>
      <c r="G10" s="3" t="s">
        <v>24</v>
      </c>
      <c r="H10" s="3" t="s">
        <v>76</v>
      </c>
      <c r="I10" s="3" t="s">
        <v>77</v>
      </c>
      <c r="J10" s="3" t="s">
        <v>78</v>
      </c>
      <c r="K10" s="3" t="s">
        <v>79</v>
      </c>
      <c r="L10" s="3" t="s">
        <v>80</v>
      </c>
      <c r="M10" s="3"/>
      <c r="N10" s="3"/>
      <c r="O10" s="8">
        <f t="shared" ref="O10:O11" si="4">IF(N10=1,3,IF(N10=2,2,IF(N10=3,1,0)))</f>
        <v>0</v>
      </c>
      <c r="P10" s="9">
        <v>3</v>
      </c>
      <c r="Q10" s="13">
        <f t="shared" si="1"/>
        <v>0</v>
      </c>
      <c r="R10" s="10" t="s">
        <v>30</v>
      </c>
      <c r="S10" s="3">
        <f>SUM(P2:P99)</f>
        <v>198</v>
      </c>
      <c r="T10" s="3">
        <v>200</v>
      </c>
      <c r="U10" s="3">
        <f t="shared" si="2"/>
        <v>3.0303030303030303</v>
      </c>
      <c r="V10" s="15" t="s">
        <v>69</v>
      </c>
      <c r="W10" s="15" t="s">
        <v>70</v>
      </c>
    </row>
    <row r="11" spans="1:26" ht="26" customHeight="1" x14ac:dyDescent="0.35">
      <c r="A11" s="3" t="s">
        <v>21</v>
      </c>
      <c r="B11" s="3" t="s">
        <v>52</v>
      </c>
      <c r="C11" s="3" t="s">
        <v>81</v>
      </c>
      <c r="D11" s="3"/>
      <c r="E11" s="3"/>
      <c r="F11" s="3">
        <v>0</v>
      </c>
      <c r="G11" s="3" t="s">
        <v>82</v>
      </c>
      <c r="H11" s="3" t="s">
        <v>83</v>
      </c>
      <c r="I11" s="3"/>
      <c r="J11" s="3"/>
      <c r="K11" s="3"/>
      <c r="L11" s="3"/>
      <c r="M11" s="3"/>
      <c r="N11" s="3"/>
      <c r="O11" s="8">
        <f t="shared" si="4"/>
        <v>0</v>
      </c>
      <c r="P11" s="9"/>
      <c r="Q11" s="13"/>
      <c r="R11" s="10"/>
      <c r="S11" s="3">
        <f>SUM(P2:P99)</f>
        <v>198</v>
      </c>
      <c r="T11" s="3">
        <v>200</v>
      </c>
      <c r="U11" s="3"/>
      <c r="V11" s="6" t="s">
        <v>50</v>
      </c>
      <c r="W11" s="6" t="s">
        <v>355</v>
      </c>
    </row>
    <row r="12" spans="1:26" ht="52" x14ac:dyDescent="0.35">
      <c r="A12" s="3" t="s">
        <v>21</v>
      </c>
      <c r="B12" s="3" t="s">
        <v>52</v>
      </c>
      <c r="C12" s="3" t="s">
        <v>84</v>
      </c>
      <c r="D12" s="3"/>
      <c r="E12" s="3" t="s">
        <v>81</v>
      </c>
      <c r="F12" s="3">
        <v>1</v>
      </c>
      <c r="G12" s="3" t="s">
        <v>24</v>
      </c>
      <c r="H12" s="3" t="s">
        <v>85</v>
      </c>
      <c r="I12" s="3" t="s">
        <v>55</v>
      </c>
      <c r="J12" s="3" t="s">
        <v>56</v>
      </c>
      <c r="K12" s="3"/>
      <c r="L12" s="3"/>
      <c r="M12" s="3"/>
      <c r="N12" s="3"/>
      <c r="O12" s="8">
        <f t="shared" ref="O12:O14" si="5">IF(N12=1,3,0)</f>
        <v>0</v>
      </c>
      <c r="P12" s="9">
        <v>3</v>
      </c>
      <c r="Q12" s="13">
        <f t="shared" ref="Q12:Q42" si="6">O12*P12/(3*S12)*T12</f>
        <v>0</v>
      </c>
      <c r="R12" s="10" t="s">
        <v>30</v>
      </c>
      <c r="S12" s="3">
        <f>SUM(P2:P99)</f>
        <v>198</v>
      </c>
      <c r="T12" s="3">
        <v>200</v>
      </c>
      <c r="U12" s="3">
        <f t="shared" ref="U12:U31" si="7">3*P12/(3*S12)*T12</f>
        <v>3.0303030303030303</v>
      </c>
      <c r="V12" s="6" t="s">
        <v>50</v>
      </c>
      <c r="W12" s="6" t="s">
        <v>355</v>
      </c>
    </row>
    <row r="13" spans="1:26" ht="52" x14ac:dyDescent="0.35">
      <c r="A13" s="3" t="s">
        <v>21</v>
      </c>
      <c r="B13" s="3" t="s">
        <v>52</v>
      </c>
      <c r="C13" s="3" t="s">
        <v>86</v>
      </c>
      <c r="D13" s="3"/>
      <c r="E13" s="3" t="s">
        <v>81</v>
      </c>
      <c r="F13" s="3">
        <v>1</v>
      </c>
      <c r="G13" s="3" t="s">
        <v>24</v>
      </c>
      <c r="H13" s="3" t="s">
        <v>87</v>
      </c>
      <c r="I13" s="3" t="s">
        <v>55</v>
      </c>
      <c r="J13" s="3" t="s">
        <v>56</v>
      </c>
      <c r="K13" s="3"/>
      <c r="L13" s="3"/>
      <c r="M13" s="3"/>
      <c r="N13" s="3"/>
      <c r="O13" s="8">
        <f t="shared" si="5"/>
        <v>0</v>
      </c>
      <c r="P13" s="9">
        <v>3</v>
      </c>
      <c r="Q13" s="13">
        <f t="shared" si="6"/>
        <v>0</v>
      </c>
      <c r="R13" s="10" t="s">
        <v>30</v>
      </c>
      <c r="S13" s="3">
        <f>SUM(P2:P99)</f>
        <v>198</v>
      </c>
      <c r="T13" s="3">
        <v>200</v>
      </c>
      <c r="U13" s="3">
        <f t="shared" si="7"/>
        <v>3.0303030303030303</v>
      </c>
      <c r="V13" s="6" t="s">
        <v>50</v>
      </c>
      <c r="W13" s="6" t="s">
        <v>355</v>
      </c>
    </row>
    <row r="14" spans="1:26" ht="52" x14ac:dyDescent="0.35">
      <c r="A14" s="3" t="s">
        <v>21</v>
      </c>
      <c r="B14" s="3" t="s">
        <v>52</v>
      </c>
      <c r="C14" s="3" t="s">
        <v>88</v>
      </c>
      <c r="D14" s="3"/>
      <c r="E14" s="3" t="s">
        <v>81</v>
      </c>
      <c r="F14" s="3">
        <v>1</v>
      </c>
      <c r="G14" s="3" t="s">
        <v>24</v>
      </c>
      <c r="H14" s="3" t="s">
        <v>89</v>
      </c>
      <c r="I14" s="3" t="s">
        <v>55</v>
      </c>
      <c r="J14" s="3" t="s">
        <v>56</v>
      </c>
      <c r="K14" s="3"/>
      <c r="L14" s="3"/>
      <c r="M14" s="3"/>
      <c r="N14" s="3"/>
      <c r="O14" s="8">
        <f t="shared" si="5"/>
        <v>0</v>
      </c>
      <c r="P14" s="9">
        <v>3</v>
      </c>
      <c r="Q14" s="13">
        <f t="shared" si="6"/>
        <v>0</v>
      </c>
      <c r="R14" s="10" t="s">
        <v>30</v>
      </c>
      <c r="S14" s="3">
        <f>SUM(P2:P99)</f>
        <v>198</v>
      </c>
      <c r="T14" s="3">
        <v>200</v>
      </c>
      <c r="U14" s="3">
        <f t="shared" si="7"/>
        <v>3.0303030303030303</v>
      </c>
      <c r="V14" s="6" t="s">
        <v>50</v>
      </c>
      <c r="W14" s="6" t="s">
        <v>355</v>
      </c>
    </row>
    <row r="15" spans="1:26" ht="26" x14ac:dyDescent="0.35">
      <c r="A15" s="3" t="s">
        <v>21</v>
      </c>
      <c r="B15" s="3" t="s">
        <v>52</v>
      </c>
      <c r="C15" s="3" t="s">
        <v>90</v>
      </c>
      <c r="D15" s="3"/>
      <c r="E15" s="3"/>
      <c r="F15" s="3">
        <v>0</v>
      </c>
      <c r="G15" s="3" t="s">
        <v>24</v>
      </c>
      <c r="H15" s="3" t="s">
        <v>91</v>
      </c>
      <c r="I15" s="3" t="s">
        <v>92</v>
      </c>
      <c r="J15" s="3" t="s">
        <v>93</v>
      </c>
      <c r="K15" s="3" t="s">
        <v>94</v>
      </c>
      <c r="L15" s="3" t="s">
        <v>95</v>
      </c>
      <c r="M15" s="3"/>
      <c r="N15" s="3"/>
      <c r="O15" s="8">
        <f>IF(N15=1,3,IF(N15=2,2,IF(N15=3,1,0)))</f>
        <v>0</v>
      </c>
      <c r="P15" s="9">
        <v>2</v>
      </c>
      <c r="Q15" s="13">
        <f t="shared" si="6"/>
        <v>0</v>
      </c>
      <c r="R15" s="10" t="s">
        <v>43</v>
      </c>
      <c r="S15" s="3">
        <f>SUM(P2:P99)</f>
        <v>198</v>
      </c>
      <c r="T15" s="3">
        <v>200</v>
      </c>
      <c r="U15" s="3">
        <f t="shared" si="7"/>
        <v>2.0202020202020203</v>
      </c>
      <c r="V15" s="15" t="s">
        <v>356</v>
      </c>
      <c r="W15" s="15" t="s">
        <v>357</v>
      </c>
    </row>
    <row r="16" spans="1:26" ht="78" x14ac:dyDescent="0.35">
      <c r="A16" s="3" t="s">
        <v>21</v>
      </c>
      <c r="B16" s="3" t="s">
        <v>52</v>
      </c>
      <c r="C16" s="3" t="s">
        <v>96</v>
      </c>
      <c r="D16" s="3"/>
      <c r="E16" s="3"/>
      <c r="F16" s="3">
        <v>0</v>
      </c>
      <c r="G16" s="3" t="s">
        <v>24</v>
      </c>
      <c r="H16" s="3" t="s">
        <v>97</v>
      </c>
      <c r="I16" s="3" t="s">
        <v>55</v>
      </c>
      <c r="J16" s="3" t="s">
        <v>56</v>
      </c>
      <c r="K16" s="3"/>
      <c r="L16" s="3"/>
      <c r="M16" s="3"/>
      <c r="N16" s="3"/>
      <c r="O16" s="8">
        <f>IF(N16=1,3,0)</f>
        <v>0</v>
      </c>
      <c r="P16" s="9">
        <v>1</v>
      </c>
      <c r="Q16" s="13">
        <f t="shared" si="6"/>
        <v>0</v>
      </c>
      <c r="R16" s="10" t="s">
        <v>57</v>
      </c>
      <c r="S16" s="3">
        <f>SUM(P2:P99)</f>
        <v>198</v>
      </c>
      <c r="T16" s="3">
        <v>200</v>
      </c>
      <c r="U16" s="3">
        <f t="shared" si="7"/>
        <v>1.0101010101010102</v>
      </c>
      <c r="V16" s="15" t="s">
        <v>358</v>
      </c>
      <c r="W16" s="15" t="s">
        <v>359</v>
      </c>
    </row>
    <row r="17" spans="1:23" ht="39" x14ac:dyDescent="0.35">
      <c r="A17" s="3" t="s">
        <v>21</v>
      </c>
      <c r="B17" s="3" t="s">
        <v>52</v>
      </c>
      <c r="C17" s="3" t="s">
        <v>98</v>
      </c>
      <c r="D17" s="3"/>
      <c r="E17" s="3"/>
      <c r="F17" s="3">
        <v>0</v>
      </c>
      <c r="G17" s="3" t="s">
        <v>24</v>
      </c>
      <c r="H17" s="3" t="s">
        <v>99</v>
      </c>
      <c r="I17" s="3" t="s">
        <v>100</v>
      </c>
      <c r="J17" s="3" t="s">
        <v>101</v>
      </c>
      <c r="K17" s="3" t="s">
        <v>102</v>
      </c>
      <c r="L17" s="3" t="s">
        <v>103</v>
      </c>
      <c r="M17" s="3"/>
      <c r="N17" s="3"/>
      <c r="O17" s="8">
        <f>IF(N17=1,3,IF(N17=2,2,IF(N17=3,1,0)))</f>
        <v>0</v>
      </c>
      <c r="P17" s="9">
        <v>3</v>
      </c>
      <c r="Q17" s="13">
        <f t="shared" si="6"/>
        <v>0</v>
      </c>
      <c r="R17" s="10" t="s">
        <v>30</v>
      </c>
      <c r="S17" s="3">
        <f>SUM(P2:P99)</f>
        <v>198</v>
      </c>
      <c r="T17" s="3">
        <v>200</v>
      </c>
      <c r="U17" s="3">
        <f t="shared" si="7"/>
        <v>3.0303030303030303</v>
      </c>
      <c r="V17" s="15" t="s">
        <v>360</v>
      </c>
      <c r="W17" s="15" t="s">
        <v>361</v>
      </c>
    </row>
    <row r="18" spans="1:23" ht="39" x14ac:dyDescent="0.35">
      <c r="A18" s="3" t="s">
        <v>21</v>
      </c>
      <c r="B18" s="3" t="s">
        <v>52</v>
      </c>
      <c r="C18" s="3" t="s">
        <v>104</v>
      </c>
      <c r="D18" s="3"/>
      <c r="E18" s="3"/>
      <c r="F18" s="3">
        <v>0</v>
      </c>
      <c r="G18" s="3" t="s">
        <v>24</v>
      </c>
      <c r="H18" s="3" t="s">
        <v>105</v>
      </c>
      <c r="I18" s="3" t="s">
        <v>55</v>
      </c>
      <c r="J18" s="3" t="s">
        <v>56</v>
      </c>
      <c r="K18" s="3"/>
      <c r="L18" s="3"/>
      <c r="M18" s="3"/>
      <c r="N18" s="3"/>
      <c r="O18" s="8">
        <f>IF(N18=1,3,0)</f>
        <v>0</v>
      </c>
      <c r="P18" s="9">
        <v>2</v>
      </c>
      <c r="Q18" s="13">
        <f t="shared" si="6"/>
        <v>0</v>
      </c>
      <c r="R18" s="10" t="s">
        <v>43</v>
      </c>
      <c r="S18" s="3">
        <f>SUM(P2:P99)</f>
        <v>198</v>
      </c>
      <c r="T18" s="3">
        <v>200</v>
      </c>
      <c r="U18" s="3">
        <f t="shared" si="7"/>
        <v>2.0202020202020203</v>
      </c>
      <c r="V18" s="15" t="s">
        <v>362</v>
      </c>
      <c r="W18" s="15" t="s">
        <v>363</v>
      </c>
    </row>
    <row r="19" spans="1:23" ht="39" x14ac:dyDescent="0.35">
      <c r="A19" s="3" t="s">
        <v>21</v>
      </c>
      <c r="B19" s="3" t="s">
        <v>52</v>
      </c>
      <c r="C19" s="3" t="s">
        <v>106</v>
      </c>
      <c r="D19" s="3"/>
      <c r="E19" s="3"/>
      <c r="F19" s="3">
        <v>0</v>
      </c>
      <c r="G19" s="3" t="s">
        <v>24</v>
      </c>
      <c r="H19" s="3" t="s">
        <v>107</v>
      </c>
      <c r="I19" s="3" t="s">
        <v>108</v>
      </c>
      <c r="J19" s="3" t="s">
        <v>109</v>
      </c>
      <c r="K19" s="3" t="s">
        <v>110</v>
      </c>
      <c r="L19" s="3" t="s">
        <v>111</v>
      </c>
      <c r="M19" s="3"/>
      <c r="N19" s="3"/>
      <c r="O19" s="8">
        <f>IF(N19=1,3,IF(N19=2,2,IF(N19=3,1,0)))</f>
        <v>0</v>
      </c>
      <c r="P19" s="9">
        <v>3</v>
      </c>
      <c r="Q19" s="13">
        <f t="shared" si="6"/>
        <v>0</v>
      </c>
      <c r="R19" s="10" t="s">
        <v>30</v>
      </c>
      <c r="S19" s="3">
        <f>SUM(P2:P99)</f>
        <v>198</v>
      </c>
      <c r="T19" s="3">
        <v>200</v>
      </c>
      <c r="U19" s="3">
        <f t="shared" si="7"/>
        <v>3.0303030303030303</v>
      </c>
      <c r="V19" s="15" t="s">
        <v>364</v>
      </c>
      <c r="W19" s="15" t="s">
        <v>365</v>
      </c>
    </row>
    <row r="20" spans="1:23" ht="26" x14ac:dyDescent="0.35">
      <c r="A20" s="3" t="s">
        <v>21</v>
      </c>
      <c r="B20" s="3" t="s">
        <v>52</v>
      </c>
      <c r="C20" s="3" t="s">
        <v>112</v>
      </c>
      <c r="D20" s="3"/>
      <c r="E20" s="3"/>
      <c r="F20" s="3">
        <v>0</v>
      </c>
      <c r="G20" s="3" t="s">
        <v>24</v>
      </c>
      <c r="H20" s="3" t="s">
        <v>113</v>
      </c>
      <c r="I20" s="3" t="s">
        <v>55</v>
      </c>
      <c r="J20" s="3" t="s">
        <v>56</v>
      </c>
      <c r="K20" s="3"/>
      <c r="L20" s="3"/>
      <c r="M20" s="3"/>
      <c r="N20" s="3"/>
      <c r="O20" s="8">
        <f>IF(N20=1,3,0)</f>
        <v>0</v>
      </c>
      <c r="P20" s="9">
        <v>2</v>
      </c>
      <c r="Q20" s="13">
        <f t="shared" si="6"/>
        <v>0</v>
      </c>
      <c r="R20" s="10" t="s">
        <v>43</v>
      </c>
      <c r="S20" s="3">
        <f>SUM(P2:P99)</f>
        <v>198</v>
      </c>
      <c r="T20" s="3">
        <v>200</v>
      </c>
      <c r="U20" s="3">
        <f t="shared" si="7"/>
        <v>2.0202020202020203</v>
      </c>
      <c r="V20" s="6" t="s">
        <v>366</v>
      </c>
      <c r="W20" s="6" t="s">
        <v>367</v>
      </c>
    </row>
    <row r="21" spans="1:23" ht="26" x14ac:dyDescent="0.35">
      <c r="A21" s="3" t="s">
        <v>21</v>
      </c>
      <c r="B21" s="3" t="s">
        <v>52</v>
      </c>
      <c r="C21" s="3" t="s">
        <v>114</v>
      </c>
      <c r="D21" s="3"/>
      <c r="E21" s="3" t="s">
        <v>112</v>
      </c>
      <c r="F21" s="3">
        <v>1</v>
      </c>
      <c r="G21" s="3" t="s">
        <v>24</v>
      </c>
      <c r="H21" s="3" t="s">
        <v>115</v>
      </c>
      <c r="I21" s="3" t="s">
        <v>116</v>
      </c>
      <c r="J21" s="3" t="s">
        <v>117</v>
      </c>
      <c r="K21" s="3" t="s">
        <v>118</v>
      </c>
      <c r="L21" s="3"/>
      <c r="M21" s="3"/>
      <c r="N21" s="3"/>
      <c r="O21" s="8">
        <f>IF(N21=3,3,IF(N21=2,2,2))</f>
        <v>2</v>
      </c>
      <c r="P21" s="9">
        <v>1</v>
      </c>
      <c r="Q21" s="13">
        <f t="shared" si="6"/>
        <v>0.67340067340067333</v>
      </c>
      <c r="R21" s="10" t="s">
        <v>57</v>
      </c>
      <c r="S21" s="3">
        <f>SUM(P2:P99)</f>
        <v>198</v>
      </c>
      <c r="T21" s="3">
        <v>200</v>
      </c>
      <c r="U21" s="3">
        <f t="shared" si="7"/>
        <v>1.0101010101010102</v>
      </c>
      <c r="V21" s="6" t="s">
        <v>366</v>
      </c>
      <c r="W21" s="6" t="s">
        <v>367</v>
      </c>
    </row>
    <row r="22" spans="1:23" ht="39" x14ac:dyDescent="0.35">
      <c r="A22" s="3" t="s">
        <v>21</v>
      </c>
      <c r="B22" s="3" t="s">
        <v>52</v>
      </c>
      <c r="C22" s="3" t="s">
        <v>119</v>
      </c>
      <c r="D22" s="3"/>
      <c r="E22" s="3"/>
      <c r="F22" s="3">
        <v>0</v>
      </c>
      <c r="G22" s="3" t="s">
        <v>24</v>
      </c>
      <c r="H22" s="3" t="s">
        <v>120</v>
      </c>
      <c r="I22" s="3" t="s">
        <v>121</v>
      </c>
      <c r="J22" s="3" t="s">
        <v>122</v>
      </c>
      <c r="K22" s="3" t="s">
        <v>123</v>
      </c>
      <c r="L22" s="3" t="s">
        <v>124</v>
      </c>
      <c r="M22" s="3" t="s">
        <v>125</v>
      </c>
      <c r="N22" s="3"/>
      <c r="O22" s="8">
        <f>IF(N22=1,3,IF(N22=2,2,IF(N22=3,1,IF(N22=5,3,0))))</f>
        <v>0</v>
      </c>
      <c r="P22" s="9">
        <v>3</v>
      </c>
      <c r="Q22" s="13">
        <f t="shared" si="6"/>
        <v>0</v>
      </c>
      <c r="R22" s="10" t="s">
        <v>30</v>
      </c>
      <c r="S22" s="3">
        <f>SUM(P2:P99)</f>
        <v>198</v>
      </c>
      <c r="T22" s="3">
        <v>200</v>
      </c>
      <c r="U22" s="3">
        <f t="shared" si="7"/>
        <v>3.0303030303030303</v>
      </c>
      <c r="V22" s="15" t="s">
        <v>368</v>
      </c>
      <c r="W22" s="15" t="s">
        <v>369</v>
      </c>
    </row>
    <row r="23" spans="1:23" ht="26" x14ac:dyDescent="0.35">
      <c r="A23" s="3" t="s">
        <v>21</v>
      </c>
      <c r="B23" s="3" t="s">
        <v>52</v>
      </c>
      <c r="C23" s="3" t="s">
        <v>126</v>
      </c>
      <c r="D23" s="3"/>
      <c r="E23" s="3"/>
      <c r="F23" s="3">
        <v>0</v>
      </c>
      <c r="G23" s="3" t="s">
        <v>24</v>
      </c>
      <c r="H23" s="3" t="s">
        <v>127</v>
      </c>
      <c r="I23" s="3" t="s">
        <v>128</v>
      </c>
      <c r="J23" s="3" t="s">
        <v>129</v>
      </c>
      <c r="K23" s="3" t="s">
        <v>130</v>
      </c>
      <c r="L23" s="3" t="s">
        <v>131</v>
      </c>
      <c r="M23" s="3"/>
      <c r="N23" s="3"/>
      <c r="O23" s="8">
        <f>IF(N23=1,3,IF(N23=2,2,IF(N23=3,1,0)))</f>
        <v>0</v>
      </c>
      <c r="P23" s="9">
        <v>2</v>
      </c>
      <c r="Q23" s="13">
        <f t="shared" si="6"/>
        <v>0</v>
      </c>
      <c r="R23" s="10" t="s">
        <v>43</v>
      </c>
      <c r="S23" s="3">
        <f>SUM(P2:P99)</f>
        <v>198</v>
      </c>
      <c r="T23" s="3">
        <v>200</v>
      </c>
      <c r="U23" s="3">
        <f t="shared" si="7"/>
        <v>2.0202020202020203</v>
      </c>
      <c r="V23" s="15" t="s">
        <v>370</v>
      </c>
      <c r="W23" s="15" t="s">
        <v>371</v>
      </c>
    </row>
    <row r="24" spans="1:23" ht="39" x14ac:dyDescent="0.35">
      <c r="A24" s="3" t="s">
        <v>21</v>
      </c>
      <c r="B24" s="3" t="s">
        <v>132</v>
      </c>
      <c r="C24" s="3" t="s">
        <v>133</v>
      </c>
      <c r="D24" s="3"/>
      <c r="E24" s="3"/>
      <c r="F24" s="3">
        <v>0</v>
      </c>
      <c r="G24" s="3" t="s">
        <v>24</v>
      </c>
      <c r="H24" s="3" t="s">
        <v>134</v>
      </c>
      <c r="I24" s="3" t="s">
        <v>35</v>
      </c>
      <c r="J24" s="3" t="s">
        <v>28</v>
      </c>
      <c r="K24" s="3" t="s">
        <v>36</v>
      </c>
      <c r="L24" s="5">
        <v>1</v>
      </c>
      <c r="M24" s="3"/>
      <c r="N24" s="3"/>
      <c r="O24" s="8">
        <f>IF(N24=4,3,IF(N24=3,2,IF(N24=2,1,0)))</f>
        <v>0</v>
      </c>
      <c r="P24" s="9">
        <v>2</v>
      </c>
      <c r="Q24" s="13">
        <f t="shared" si="6"/>
        <v>0</v>
      </c>
      <c r="R24" s="10" t="s">
        <v>43</v>
      </c>
      <c r="S24" s="3">
        <f>SUM(P2:P99)</f>
        <v>198</v>
      </c>
      <c r="T24" s="3">
        <v>200</v>
      </c>
      <c r="U24" s="3">
        <f t="shared" si="7"/>
        <v>2.0202020202020203</v>
      </c>
      <c r="V24" s="15" t="s">
        <v>372</v>
      </c>
      <c r="W24" s="15" t="s">
        <v>373</v>
      </c>
    </row>
    <row r="25" spans="1:23" ht="39" x14ac:dyDescent="0.35">
      <c r="A25" s="3" t="s">
        <v>21</v>
      </c>
      <c r="B25" s="3" t="s">
        <v>132</v>
      </c>
      <c r="C25" s="3" t="s">
        <v>135</v>
      </c>
      <c r="D25" s="3"/>
      <c r="E25" s="3"/>
      <c r="F25" s="3">
        <v>0</v>
      </c>
      <c r="G25" s="3" t="s">
        <v>24</v>
      </c>
      <c r="H25" s="3" t="s">
        <v>136</v>
      </c>
      <c r="I25" s="3" t="s">
        <v>55</v>
      </c>
      <c r="J25" s="3" t="s">
        <v>56</v>
      </c>
      <c r="K25" s="3"/>
      <c r="L25" s="3"/>
      <c r="M25" s="3"/>
      <c r="N25" s="3"/>
      <c r="O25" s="8">
        <f>IF(N25=1,3,0)</f>
        <v>0</v>
      </c>
      <c r="P25" s="9">
        <v>2</v>
      </c>
      <c r="Q25" s="13">
        <f t="shared" si="6"/>
        <v>0</v>
      </c>
      <c r="R25" s="10" t="s">
        <v>43</v>
      </c>
      <c r="S25" s="3">
        <f>SUM(P2:P99)</f>
        <v>198</v>
      </c>
      <c r="T25" s="3">
        <v>200</v>
      </c>
      <c r="U25" s="3">
        <f t="shared" si="7"/>
        <v>2.0202020202020203</v>
      </c>
      <c r="V25" s="15" t="s">
        <v>374</v>
      </c>
      <c r="W25" s="15" t="s">
        <v>375</v>
      </c>
    </row>
    <row r="26" spans="1:23" ht="52" x14ac:dyDescent="0.35">
      <c r="A26" s="3" t="s">
        <v>21</v>
      </c>
      <c r="B26" s="3" t="s">
        <v>132</v>
      </c>
      <c r="C26" s="3" t="s">
        <v>137</v>
      </c>
      <c r="D26" s="3"/>
      <c r="E26" s="3"/>
      <c r="F26" s="3">
        <v>0</v>
      </c>
      <c r="G26" s="3" t="s">
        <v>24</v>
      </c>
      <c r="H26" s="3" t="s">
        <v>138</v>
      </c>
      <c r="I26" s="3" t="s">
        <v>62</v>
      </c>
      <c r="J26" s="3" t="s">
        <v>63</v>
      </c>
      <c r="K26" s="3" t="s">
        <v>64</v>
      </c>
      <c r="L26" s="3"/>
      <c r="M26" s="3"/>
      <c r="N26" s="3"/>
      <c r="O26" s="8">
        <f>IF(N26=1,3,IF(N26=2,2,0))</f>
        <v>0</v>
      </c>
      <c r="P26" s="9">
        <v>3</v>
      </c>
      <c r="Q26" s="13">
        <f t="shared" si="6"/>
        <v>0</v>
      </c>
      <c r="R26" s="10" t="s">
        <v>30</v>
      </c>
      <c r="S26" s="3">
        <f>SUM(P2:P99)</f>
        <v>198</v>
      </c>
      <c r="T26" s="3">
        <v>200</v>
      </c>
      <c r="U26" s="3">
        <f t="shared" si="7"/>
        <v>3.0303030303030303</v>
      </c>
      <c r="V26" s="15" t="s">
        <v>376</v>
      </c>
      <c r="W26" s="15" t="s">
        <v>377</v>
      </c>
    </row>
    <row r="27" spans="1:23" ht="26" x14ac:dyDescent="0.35">
      <c r="A27" s="3" t="s">
        <v>21</v>
      </c>
      <c r="B27" s="3" t="s">
        <v>132</v>
      </c>
      <c r="C27" s="3" t="s">
        <v>139</v>
      </c>
      <c r="D27" s="3"/>
      <c r="E27" s="3"/>
      <c r="F27" s="3">
        <v>0</v>
      </c>
      <c r="G27" s="3" t="s">
        <v>24</v>
      </c>
      <c r="H27" s="3" t="s">
        <v>140</v>
      </c>
      <c r="I27" s="3" t="s">
        <v>35</v>
      </c>
      <c r="J27" s="3" t="s">
        <v>28</v>
      </c>
      <c r="K27" s="3" t="s">
        <v>36</v>
      </c>
      <c r="L27" s="5">
        <v>1</v>
      </c>
      <c r="M27" s="3"/>
      <c r="N27" s="3"/>
      <c r="O27" s="8">
        <f t="shared" ref="O27:O28" si="8">IF(N27=4,3,IF(N27=3,2,IF(N27=2,1,0)))</f>
        <v>0</v>
      </c>
      <c r="P27" s="9">
        <v>3</v>
      </c>
      <c r="Q27" s="13">
        <f t="shared" si="6"/>
        <v>0</v>
      </c>
      <c r="R27" s="10" t="s">
        <v>30</v>
      </c>
      <c r="S27" s="3">
        <f>SUM(P2:P99)</f>
        <v>198</v>
      </c>
      <c r="T27" s="3">
        <v>200</v>
      </c>
      <c r="U27" s="3">
        <f t="shared" si="7"/>
        <v>3.0303030303030303</v>
      </c>
      <c r="V27" s="15" t="s">
        <v>378</v>
      </c>
      <c r="W27" s="15" t="s">
        <v>379</v>
      </c>
    </row>
    <row r="28" spans="1:23" ht="26" x14ac:dyDescent="0.35">
      <c r="A28" s="3" t="s">
        <v>21</v>
      </c>
      <c r="B28" s="3" t="s">
        <v>132</v>
      </c>
      <c r="C28" s="3" t="s">
        <v>141</v>
      </c>
      <c r="D28" s="3"/>
      <c r="E28" s="3"/>
      <c r="F28" s="3">
        <v>0</v>
      </c>
      <c r="G28" s="3" t="s">
        <v>24</v>
      </c>
      <c r="H28" s="3" t="s">
        <v>142</v>
      </c>
      <c r="I28" s="3" t="s">
        <v>28</v>
      </c>
      <c r="J28" s="3" t="s">
        <v>36</v>
      </c>
      <c r="K28" s="3" t="s">
        <v>143</v>
      </c>
      <c r="L28" s="5">
        <v>1</v>
      </c>
      <c r="M28" s="3"/>
      <c r="N28" s="3"/>
      <c r="O28" s="8">
        <f t="shared" si="8"/>
        <v>0</v>
      </c>
      <c r="P28" s="9">
        <v>3</v>
      </c>
      <c r="Q28" s="13">
        <f t="shared" si="6"/>
        <v>0</v>
      </c>
      <c r="R28" s="10" t="s">
        <v>30</v>
      </c>
      <c r="S28" s="3">
        <f>SUM(P2:P99)</f>
        <v>198</v>
      </c>
      <c r="T28" s="3">
        <v>200</v>
      </c>
      <c r="U28" s="3">
        <f t="shared" si="7"/>
        <v>3.0303030303030303</v>
      </c>
      <c r="V28" s="15" t="s">
        <v>380</v>
      </c>
      <c r="W28" s="15" t="s">
        <v>379</v>
      </c>
    </row>
    <row r="29" spans="1:23" ht="26" x14ac:dyDescent="0.35">
      <c r="A29" s="3" t="s">
        <v>21</v>
      </c>
      <c r="B29" s="3" t="s">
        <v>132</v>
      </c>
      <c r="C29" s="3" t="s">
        <v>144</v>
      </c>
      <c r="D29" s="3"/>
      <c r="E29" s="3"/>
      <c r="F29" s="3">
        <v>0</v>
      </c>
      <c r="G29" s="3" t="s">
        <v>24</v>
      </c>
      <c r="H29" s="3" t="s">
        <v>145</v>
      </c>
      <c r="I29" s="3" t="s">
        <v>55</v>
      </c>
      <c r="J29" s="3" t="s">
        <v>56</v>
      </c>
      <c r="K29" s="3"/>
      <c r="L29" s="3"/>
      <c r="M29" s="3"/>
      <c r="N29" s="3"/>
      <c r="O29" s="8">
        <f>IF(N29=1,3,0)</f>
        <v>0</v>
      </c>
      <c r="P29" s="9">
        <v>1</v>
      </c>
      <c r="Q29" s="13">
        <f t="shared" si="6"/>
        <v>0</v>
      </c>
      <c r="R29" s="10" t="s">
        <v>57</v>
      </c>
      <c r="S29" s="3">
        <f>SUM(P2:P99)</f>
        <v>198</v>
      </c>
      <c r="T29" s="3">
        <v>200</v>
      </c>
      <c r="U29" s="3">
        <f t="shared" si="7"/>
        <v>1.0101010101010102</v>
      </c>
      <c r="V29" s="15" t="s">
        <v>381</v>
      </c>
      <c r="W29" s="15" t="s">
        <v>382</v>
      </c>
    </row>
    <row r="30" spans="1:23" ht="15.5" x14ac:dyDescent="0.35">
      <c r="A30" s="3" t="s">
        <v>21</v>
      </c>
      <c r="B30" s="3" t="s">
        <v>132</v>
      </c>
      <c r="C30" s="3" t="s">
        <v>146</v>
      </c>
      <c r="D30" s="3"/>
      <c r="E30" s="3"/>
      <c r="F30" s="3">
        <v>0</v>
      </c>
      <c r="G30" s="3" t="s">
        <v>24</v>
      </c>
      <c r="H30" s="3" t="s">
        <v>147</v>
      </c>
      <c r="I30" s="3" t="s">
        <v>148</v>
      </c>
      <c r="J30" s="3" t="s">
        <v>149</v>
      </c>
      <c r="K30" s="3" t="s">
        <v>150</v>
      </c>
      <c r="L30" s="3" t="s">
        <v>151</v>
      </c>
      <c r="M30" s="3"/>
      <c r="N30" s="3"/>
      <c r="O30" s="8">
        <f>IF(N30=4,3,IF(N30=2,1,IF(N30=3,2,0)))</f>
        <v>0</v>
      </c>
      <c r="P30" s="9">
        <v>2</v>
      </c>
      <c r="Q30" s="13">
        <f t="shared" si="6"/>
        <v>0</v>
      </c>
      <c r="R30" s="10" t="s">
        <v>43</v>
      </c>
      <c r="S30" s="3">
        <f>SUM(P2:P99)</f>
        <v>198</v>
      </c>
      <c r="T30" s="3">
        <v>200</v>
      </c>
      <c r="U30" s="3">
        <f t="shared" si="7"/>
        <v>2.0202020202020203</v>
      </c>
      <c r="V30" s="15"/>
      <c r="W30" s="15" t="s">
        <v>383</v>
      </c>
    </row>
    <row r="31" spans="1:23" ht="26" x14ac:dyDescent="0.35">
      <c r="A31" s="3" t="s">
        <v>21</v>
      </c>
      <c r="B31" s="3" t="s">
        <v>132</v>
      </c>
      <c r="C31" s="3" t="s">
        <v>152</v>
      </c>
      <c r="D31" s="3"/>
      <c r="E31" s="3"/>
      <c r="F31" s="3">
        <v>0</v>
      </c>
      <c r="G31" s="3" t="s">
        <v>24</v>
      </c>
      <c r="H31" s="3" t="s">
        <v>153</v>
      </c>
      <c r="I31" s="3" t="s">
        <v>55</v>
      </c>
      <c r="J31" s="3" t="s">
        <v>56</v>
      </c>
      <c r="K31" s="3"/>
      <c r="L31" s="3"/>
      <c r="M31" s="3"/>
      <c r="N31" s="3"/>
      <c r="O31" s="8">
        <f t="shared" ref="O31:O32" si="9">IF(N31=1,3,0)</f>
        <v>0</v>
      </c>
      <c r="P31" s="9">
        <v>1</v>
      </c>
      <c r="Q31" s="13">
        <f t="shared" si="6"/>
        <v>0</v>
      </c>
      <c r="R31" s="10" t="s">
        <v>57</v>
      </c>
      <c r="S31" s="3">
        <f>SUM(P2:P99)</f>
        <v>198</v>
      </c>
      <c r="T31" s="3">
        <v>200</v>
      </c>
      <c r="U31" s="3">
        <f t="shared" si="7"/>
        <v>1.0101010101010102</v>
      </c>
      <c r="V31" s="15" t="s">
        <v>384</v>
      </c>
      <c r="W31" s="15" t="s">
        <v>385</v>
      </c>
    </row>
    <row r="32" spans="1:23" ht="26" x14ac:dyDescent="0.35">
      <c r="A32" s="3" t="s">
        <v>21</v>
      </c>
      <c r="B32" s="3" t="s">
        <v>132</v>
      </c>
      <c r="C32" s="3" t="s">
        <v>154</v>
      </c>
      <c r="D32" s="3"/>
      <c r="E32" s="3"/>
      <c r="F32" s="3">
        <v>0</v>
      </c>
      <c r="G32" s="3" t="s">
        <v>82</v>
      </c>
      <c r="H32" s="3" t="s">
        <v>155</v>
      </c>
      <c r="I32" s="3"/>
      <c r="J32" s="3"/>
      <c r="K32" s="3"/>
      <c r="L32" s="3"/>
      <c r="M32" s="3"/>
      <c r="N32" s="3"/>
      <c r="O32" s="8">
        <f t="shared" si="9"/>
        <v>0</v>
      </c>
      <c r="P32" s="9"/>
      <c r="Q32" s="13">
        <f t="shared" si="6"/>
        <v>0</v>
      </c>
      <c r="R32" s="10"/>
      <c r="S32" s="3">
        <f>SUM(P2:P99)</f>
        <v>198</v>
      </c>
      <c r="T32" s="3">
        <v>200</v>
      </c>
      <c r="U32" s="3"/>
      <c r="V32" s="6" t="s">
        <v>384</v>
      </c>
      <c r="W32" s="6" t="s">
        <v>385</v>
      </c>
    </row>
    <row r="33" spans="1:23" ht="26" x14ac:dyDescent="0.35">
      <c r="A33" s="3" t="s">
        <v>21</v>
      </c>
      <c r="B33" s="3" t="s">
        <v>132</v>
      </c>
      <c r="C33" s="3" t="s">
        <v>156</v>
      </c>
      <c r="D33" s="3"/>
      <c r="E33" s="3" t="s">
        <v>154</v>
      </c>
      <c r="F33" s="3">
        <v>1</v>
      </c>
      <c r="G33" s="3" t="s">
        <v>24</v>
      </c>
      <c r="H33" s="3" t="s">
        <v>157</v>
      </c>
      <c r="I33" s="3" t="s">
        <v>55</v>
      </c>
      <c r="J33" s="3" t="s">
        <v>56</v>
      </c>
      <c r="K33" s="3"/>
      <c r="L33" s="3"/>
      <c r="M33" s="3"/>
      <c r="N33" s="3"/>
      <c r="O33" s="8">
        <f>IF(N31=2,0,IF(N33=1,3,0))</f>
        <v>0</v>
      </c>
      <c r="P33" s="9">
        <v>2</v>
      </c>
      <c r="Q33" s="13">
        <f t="shared" si="6"/>
        <v>0</v>
      </c>
      <c r="R33" s="10" t="s">
        <v>43</v>
      </c>
      <c r="S33" s="3">
        <f>SUM(P2:P99)</f>
        <v>198</v>
      </c>
      <c r="T33" s="3">
        <v>200</v>
      </c>
      <c r="U33" s="3">
        <f t="shared" ref="U33:U42" si="10">3*P33/(3*S33)*T33</f>
        <v>2.0202020202020203</v>
      </c>
      <c r="V33" s="6" t="s">
        <v>384</v>
      </c>
      <c r="W33" s="6" t="s">
        <v>385</v>
      </c>
    </row>
    <row r="34" spans="1:23" ht="26" x14ac:dyDescent="0.35">
      <c r="A34" s="3" t="s">
        <v>21</v>
      </c>
      <c r="B34" s="3" t="s">
        <v>132</v>
      </c>
      <c r="C34" s="3" t="s">
        <v>158</v>
      </c>
      <c r="D34" s="3"/>
      <c r="E34" s="3" t="s">
        <v>154</v>
      </c>
      <c r="F34" s="3">
        <v>1</v>
      </c>
      <c r="G34" s="3" t="s">
        <v>24</v>
      </c>
      <c r="H34" s="3" t="s">
        <v>159</v>
      </c>
      <c r="I34" s="3" t="s">
        <v>160</v>
      </c>
      <c r="J34" s="3" t="s">
        <v>149</v>
      </c>
      <c r="K34" s="3" t="s">
        <v>150</v>
      </c>
      <c r="L34" s="3" t="s">
        <v>151</v>
      </c>
      <c r="M34" s="3"/>
      <c r="N34" s="3"/>
      <c r="O34" s="8">
        <f t="shared" ref="O34:O35" si="11">IF($N$31=2,0,IF(N34=4,3,IF(N34=2,1,IF(N34=3,3,0))))</f>
        <v>0</v>
      </c>
      <c r="P34" s="9">
        <v>2</v>
      </c>
      <c r="Q34" s="13">
        <f t="shared" si="6"/>
        <v>0</v>
      </c>
      <c r="R34" s="10" t="s">
        <v>43</v>
      </c>
      <c r="S34" s="3">
        <f>SUM(P2:P99)</f>
        <v>198</v>
      </c>
      <c r="T34" s="3">
        <v>200</v>
      </c>
      <c r="U34" s="3">
        <f t="shared" si="10"/>
        <v>2.0202020202020203</v>
      </c>
      <c r="V34" s="6" t="s">
        <v>384</v>
      </c>
      <c r="W34" s="6" t="s">
        <v>385</v>
      </c>
    </row>
    <row r="35" spans="1:23" ht="26" x14ac:dyDescent="0.35">
      <c r="A35" s="3" t="s">
        <v>21</v>
      </c>
      <c r="B35" s="3" t="s">
        <v>132</v>
      </c>
      <c r="C35" s="3" t="s">
        <v>161</v>
      </c>
      <c r="D35" s="3"/>
      <c r="E35" s="3" t="s">
        <v>154</v>
      </c>
      <c r="F35" s="3">
        <v>1</v>
      </c>
      <c r="G35" s="3" t="s">
        <v>24</v>
      </c>
      <c r="H35" s="3" t="s">
        <v>162</v>
      </c>
      <c r="I35" s="3" t="s">
        <v>160</v>
      </c>
      <c r="J35" s="3" t="s">
        <v>149</v>
      </c>
      <c r="K35" s="3" t="s">
        <v>150</v>
      </c>
      <c r="L35" s="3" t="s">
        <v>151</v>
      </c>
      <c r="M35" s="3"/>
      <c r="N35" s="3"/>
      <c r="O35" s="8">
        <f t="shared" si="11"/>
        <v>0</v>
      </c>
      <c r="P35" s="9">
        <v>2</v>
      </c>
      <c r="Q35" s="13">
        <f t="shared" si="6"/>
        <v>0</v>
      </c>
      <c r="R35" s="10" t="s">
        <v>43</v>
      </c>
      <c r="S35" s="3">
        <f>SUM(P2:P99)</f>
        <v>198</v>
      </c>
      <c r="T35" s="3">
        <v>200</v>
      </c>
      <c r="U35" s="3">
        <f t="shared" si="10"/>
        <v>2.0202020202020203</v>
      </c>
      <c r="V35" s="6" t="s">
        <v>384</v>
      </c>
      <c r="W35" s="6" t="s">
        <v>385</v>
      </c>
    </row>
    <row r="36" spans="1:23" ht="26" x14ac:dyDescent="0.35">
      <c r="A36" s="3" t="s">
        <v>21</v>
      </c>
      <c r="B36" s="3" t="s">
        <v>132</v>
      </c>
      <c r="C36" s="3" t="s">
        <v>163</v>
      </c>
      <c r="D36" s="3"/>
      <c r="E36" s="3"/>
      <c r="F36" s="3">
        <v>0</v>
      </c>
      <c r="G36" s="3" t="s">
        <v>24</v>
      </c>
      <c r="H36" s="3" t="s">
        <v>164</v>
      </c>
      <c r="I36" s="3" t="s">
        <v>55</v>
      </c>
      <c r="J36" s="3" t="s">
        <v>56</v>
      </c>
      <c r="K36" s="3"/>
      <c r="L36" s="3"/>
      <c r="M36" s="3"/>
      <c r="N36" s="3"/>
      <c r="O36" s="8">
        <f>IF(N36=1,3,0)</f>
        <v>0</v>
      </c>
      <c r="P36" s="9">
        <v>2</v>
      </c>
      <c r="Q36" s="13">
        <f t="shared" si="6"/>
        <v>0</v>
      </c>
      <c r="R36" s="10" t="s">
        <v>43</v>
      </c>
      <c r="S36" s="3">
        <f>SUM(P2:P99)</f>
        <v>198</v>
      </c>
      <c r="T36" s="3">
        <v>200</v>
      </c>
      <c r="U36" s="3">
        <f t="shared" si="10"/>
        <v>2.0202020202020203</v>
      </c>
      <c r="V36" s="6" t="s">
        <v>386</v>
      </c>
      <c r="W36" s="6" t="s">
        <v>387</v>
      </c>
    </row>
    <row r="37" spans="1:23" ht="26" x14ac:dyDescent="0.35">
      <c r="A37" s="3" t="s">
        <v>21</v>
      </c>
      <c r="B37" s="3" t="s">
        <v>132</v>
      </c>
      <c r="C37" s="3" t="s">
        <v>165</v>
      </c>
      <c r="D37" s="3"/>
      <c r="E37" s="3" t="s">
        <v>163</v>
      </c>
      <c r="F37" s="3">
        <v>1</v>
      </c>
      <c r="G37" s="3" t="s">
        <v>24</v>
      </c>
      <c r="H37" s="3" t="s">
        <v>166</v>
      </c>
      <c r="I37" s="3" t="s">
        <v>167</v>
      </c>
      <c r="J37" s="3" t="s">
        <v>168</v>
      </c>
      <c r="K37" s="3" t="s">
        <v>169</v>
      </c>
      <c r="L37" s="3"/>
      <c r="M37" s="3"/>
      <c r="N37" s="3"/>
      <c r="O37" s="8">
        <f>IF(N36=2,0,IF(N37=1,3,IF(N37=2,2,IF(N37=3,1,0))))</f>
        <v>0</v>
      </c>
      <c r="P37" s="9">
        <v>2</v>
      </c>
      <c r="Q37" s="13">
        <f t="shared" si="6"/>
        <v>0</v>
      </c>
      <c r="R37" s="10" t="s">
        <v>43</v>
      </c>
      <c r="S37" s="3">
        <f>SUM(P2:P99)</f>
        <v>198</v>
      </c>
      <c r="T37" s="3">
        <v>200</v>
      </c>
      <c r="U37" s="3">
        <f t="shared" si="10"/>
        <v>2.0202020202020203</v>
      </c>
      <c r="V37" s="6" t="s">
        <v>386</v>
      </c>
      <c r="W37" s="6" t="s">
        <v>387</v>
      </c>
    </row>
    <row r="38" spans="1:23" ht="26" x14ac:dyDescent="0.35">
      <c r="A38" s="3" t="s">
        <v>21</v>
      </c>
      <c r="B38" s="3" t="s">
        <v>132</v>
      </c>
      <c r="C38" s="3" t="s">
        <v>170</v>
      </c>
      <c r="D38" s="3"/>
      <c r="E38" s="3" t="s">
        <v>163</v>
      </c>
      <c r="F38" s="3">
        <v>1</v>
      </c>
      <c r="G38" s="3" t="s">
        <v>24</v>
      </c>
      <c r="H38" s="3" t="s">
        <v>171</v>
      </c>
      <c r="I38" s="3" t="s">
        <v>160</v>
      </c>
      <c r="J38" s="3" t="s">
        <v>149</v>
      </c>
      <c r="K38" s="3" t="s">
        <v>150</v>
      </c>
      <c r="L38" s="3" t="s">
        <v>151</v>
      </c>
      <c r="M38" s="3"/>
      <c r="N38" s="3"/>
      <c r="O38" s="8">
        <f>IF(N36=2,0,IF(N38=4,3,IF(N38=3,3,IF(N38=2,1,0))))</f>
        <v>0</v>
      </c>
      <c r="P38" s="9">
        <v>2</v>
      </c>
      <c r="Q38" s="13">
        <f t="shared" si="6"/>
        <v>0</v>
      </c>
      <c r="R38" s="10" t="s">
        <v>43</v>
      </c>
      <c r="S38" s="3">
        <f>SUM(P2:P99)</f>
        <v>198</v>
      </c>
      <c r="T38" s="3">
        <v>200</v>
      </c>
      <c r="U38" s="3">
        <f t="shared" si="10"/>
        <v>2.0202020202020203</v>
      </c>
      <c r="V38" s="6" t="s">
        <v>386</v>
      </c>
      <c r="W38" s="6" t="s">
        <v>387</v>
      </c>
    </row>
    <row r="39" spans="1:23" ht="26" x14ac:dyDescent="0.35">
      <c r="A39" s="3" t="s">
        <v>21</v>
      </c>
      <c r="B39" s="3" t="s">
        <v>132</v>
      </c>
      <c r="C39" s="3" t="s">
        <v>172</v>
      </c>
      <c r="D39" s="3"/>
      <c r="E39" s="3"/>
      <c r="F39" s="3">
        <v>0</v>
      </c>
      <c r="G39" s="3" t="s">
        <v>24</v>
      </c>
      <c r="H39" s="3" t="s">
        <v>173</v>
      </c>
      <c r="I39" s="3" t="s">
        <v>55</v>
      </c>
      <c r="J39" s="3" t="s">
        <v>56</v>
      </c>
      <c r="K39" s="3"/>
      <c r="L39" s="3"/>
      <c r="M39" s="3"/>
      <c r="N39" s="3"/>
      <c r="O39" s="8">
        <f t="shared" ref="O39:O40" si="12">IF(N39=1,3,0)</f>
        <v>0</v>
      </c>
      <c r="P39" s="9">
        <v>1</v>
      </c>
      <c r="Q39" s="13">
        <f t="shared" si="6"/>
        <v>0</v>
      </c>
      <c r="R39" s="10" t="s">
        <v>57</v>
      </c>
      <c r="S39" s="3">
        <f>SUM(P2:P99)</f>
        <v>198</v>
      </c>
      <c r="T39" s="3">
        <v>200</v>
      </c>
      <c r="U39" s="3">
        <f t="shared" si="10"/>
        <v>1.0101010101010102</v>
      </c>
      <c r="V39" s="15" t="s">
        <v>388</v>
      </c>
      <c r="W39" s="15" t="s">
        <v>389</v>
      </c>
    </row>
    <row r="40" spans="1:23" ht="39" x14ac:dyDescent="0.35">
      <c r="A40" s="3" t="s">
        <v>21</v>
      </c>
      <c r="B40" s="3" t="s">
        <v>174</v>
      </c>
      <c r="C40" s="3" t="s">
        <v>175</v>
      </c>
      <c r="D40" s="3"/>
      <c r="E40" s="3"/>
      <c r="F40" s="3">
        <v>0</v>
      </c>
      <c r="G40" s="3" t="s">
        <v>24</v>
      </c>
      <c r="H40" s="3" t="s">
        <v>176</v>
      </c>
      <c r="I40" s="3" t="s">
        <v>55</v>
      </c>
      <c r="J40" s="3" t="s">
        <v>56</v>
      </c>
      <c r="K40" s="3"/>
      <c r="L40" s="3"/>
      <c r="M40" s="3"/>
      <c r="N40" s="3"/>
      <c r="O40" s="8">
        <f t="shared" si="12"/>
        <v>0</v>
      </c>
      <c r="P40" s="9">
        <v>2</v>
      </c>
      <c r="Q40" s="13">
        <f t="shared" si="6"/>
        <v>0</v>
      </c>
      <c r="R40" s="10" t="s">
        <v>43</v>
      </c>
      <c r="S40" s="3">
        <f>SUM(P2:P99)</f>
        <v>198</v>
      </c>
      <c r="T40" s="3">
        <v>200</v>
      </c>
      <c r="U40" s="3">
        <f t="shared" si="10"/>
        <v>2.0202020202020203</v>
      </c>
      <c r="V40" s="15" t="s">
        <v>390</v>
      </c>
      <c r="W40" s="15" t="s">
        <v>391</v>
      </c>
    </row>
    <row r="41" spans="1:23" ht="26" x14ac:dyDescent="0.35">
      <c r="A41" s="3" t="s">
        <v>21</v>
      </c>
      <c r="B41" s="3" t="s">
        <v>174</v>
      </c>
      <c r="C41" s="3" t="s">
        <v>177</v>
      </c>
      <c r="D41" s="3"/>
      <c r="E41" s="3"/>
      <c r="F41" s="3">
        <v>0</v>
      </c>
      <c r="G41" s="3" t="s">
        <v>24</v>
      </c>
      <c r="H41" s="3" t="s">
        <v>178</v>
      </c>
      <c r="I41" s="3" t="s">
        <v>28</v>
      </c>
      <c r="J41" s="3" t="s">
        <v>36</v>
      </c>
      <c r="K41" s="3" t="s">
        <v>143</v>
      </c>
      <c r="L41" s="5">
        <v>1</v>
      </c>
      <c r="M41" s="3"/>
      <c r="N41" s="3"/>
      <c r="O41" s="8">
        <f>IF(N41=4,3,IF(N41=3,2,IF(N41=2,1,0)))</f>
        <v>0</v>
      </c>
      <c r="P41" s="9">
        <v>2</v>
      </c>
      <c r="Q41" s="13">
        <f t="shared" si="6"/>
        <v>0</v>
      </c>
      <c r="R41" s="10" t="s">
        <v>43</v>
      </c>
      <c r="S41" s="3">
        <f>SUM(P2:P99)</f>
        <v>198</v>
      </c>
      <c r="T41" s="3">
        <v>200</v>
      </c>
      <c r="U41" s="3">
        <f t="shared" si="10"/>
        <v>2.0202020202020203</v>
      </c>
      <c r="V41" s="15" t="s">
        <v>392</v>
      </c>
      <c r="W41" s="15" t="s">
        <v>393</v>
      </c>
    </row>
    <row r="42" spans="1:23" ht="15.5" x14ac:dyDescent="0.35">
      <c r="A42" s="3" t="s">
        <v>21</v>
      </c>
      <c r="B42" s="3" t="s">
        <v>174</v>
      </c>
      <c r="C42" s="3" t="s">
        <v>179</v>
      </c>
      <c r="D42" s="3"/>
      <c r="E42" s="3"/>
      <c r="F42" s="3">
        <v>0</v>
      </c>
      <c r="G42" s="3" t="s">
        <v>24</v>
      </c>
      <c r="H42" s="3" t="s">
        <v>180</v>
      </c>
      <c r="I42" s="3" t="s">
        <v>181</v>
      </c>
      <c r="J42" s="3" t="s">
        <v>182</v>
      </c>
      <c r="K42" s="3" t="s">
        <v>150</v>
      </c>
      <c r="L42" s="3"/>
      <c r="M42" s="3"/>
      <c r="N42" s="3"/>
      <c r="O42" s="8">
        <f t="shared" ref="O42:O43" si="13">IF(N42=3,3,IF(N42=2,2,0))</f>
        <v>0</v>
      </c>
      <c r="P42" s="9">
        <v>1</v>
      </c>
      <c r="Q42" s="13">
        <f t="shared" si="6"/>
        <v>0</v>
      </c>
      <c r="R42" s="10" t="s">
        <v>57</v>
      </c>
      <c r="S42" s="3">
        <f>SUM(P2:P99)</f>
        <v>198</v>
      </c>
      <c r="T42" s="3">
        <v>200</v>
      </c>
      <c r="U42" s="3">
        <f t="shared" si="10"/>
        <v>1.0101010101010102</v>
      </c>
      <c r="V42" s="15" t="s">
        <v>394</v>
      </c>
      <c r="W42" s="15" t="s">
        <v>395</v>
      </c>
    </row>
    <row r="43" spans="1:23" ht="26" x14ac:dyDescent="0.35">
      <c r="A43" s="3" t="s">
        <v>21</v>
      </c>
      <c r="B43" s="3" t="s">
        <v>174</v>
      </c>
      <c r="C43" s="3" t="s">
        <v>183</v>
      </c>
      <c r="D43" s="3"/>
      <c r="E43" s="3"/>
      <c r="F43" s="3">
        <v>0</v>
      </c>
      <c r="G43" s="3" t="s">
        <v>82</v>
      </c>
      <c r="H43" s="3" t="s">
        <v>184</v>
      </c>
      <c r="I43" s="3"/>
      <c r="J43" s="3"/>
      <c r="K43" s="3"/>
      <c r="L43" s="3"/>
      <c r="M43" s="3"/>
      <c r="N43" s="3"/>
      <c r="O43" s="8">
        <f t="shared" si="13"/>
        <v>0</v>
      </c>
      <c r="P43" s="9"/>
      <c r="Q43" s="13"/>
      <c r="R43" s="10"/>
      <c r="S43" s="3">
        <f>SUM(P2:P99)</f>
        <v>198</v>
      </c>
      <c r="T43" s="3">
        <v>200</v>
      </c>
      <c r="U43" s="3"/>
      <c r="V43" s="6" t="s">
        <v>396</v>
      </c>
      <c r="W43" s="6" t="s">
        <v>397</v>
      </c>
    </row>
    <row r="44" spans="1:23" ht="26" x14ac:dyDescent="0.35">
      <c r="A44" s="3" t="s">
        <v>21</v>
      </c>
      <c r="B44" s="3" t="s">
        <v>174</v>
      </c>
      <c r="C44" s="3" t="s">
        <v>185</v>
      </c>
      <c r="D44" s="3"/>
      <c r="E44" s="3" t="s">
        <v>183</v>
      </c>
      <c r="F44" s="3">
        <v>1</v>
      </c>
      <c r="G44" s="3" t="s">
        <v>24</v>
      </c>
      <c r="H44" s="3" t="s">
        <v>186</v>
      </c>
      <c r="I44" s="3" t="s">
        <v>55</v>
      </c>
      <c r="J44" s="3" t="s">
        <v>56</v>
      </c>
      <c r="K44" s="3"/>
      <c r="L44" s="3"/>
      <c r="M44" s="3"/>
      <c r="N44" s="3"/>
      <c r="O44" s="8">
        <f t="shared" ref="O44:O46" si="14">IF(N44=1,3,0)</f>
        <v>0</v>
      </c>
      <c r="P44" s="9">
        <v>2</v>
      </c>
      <c r="Q44" s="13">
        <f t="shared" ref="Q44:Q69" si="15">O44*P44/(3*S44)*T44</f>
        <v>0</v>
      </c>
      <c r="R44" s="10" t="s">
        <v>43</v>
      </c>
      <c r="S44" s="3">
        <f>SUM(P2:P99)</f>
        <v>198</v>
      </c>
      <c r="T44" s="3">
        <v>200</v>
      </c>
      <c r="U44" s="3">
        <f t="shared" ref="U44:U69" si="16">3*P44/(3*S44)*T44</f>
        <v>2.0202020202020203</v>
      </c>
      <c r="V44" s="6" t="s">
        <v>396</v>
      </c>
      <c r="W44" s="6" t="s">
        <v>397</v>
      </c>
    </row>
    <row r="45" spans="1:23" ht="26" x14ac:dyDescent="0.35">
      <c r="A45" s="3" t="s">
        <v>21</v>
      </c>
      <c r="B45" s="3" t="s">
        <v>174</v>
      </c>
      <c r="C45" s="3" t="s">
        <v>187</v>
      </c>
      <c r="D45" s="3"/>
      <c r="E45" s="3" t="s">
        <v>183</v>
      </c>
      <c r="F45" s="3">
        <v>1</v>
      </c>
      <c r="G45" s="3" t="s">
        <v>24</v>
      </c>
      <c r="H45" s="3" t="s">
        <v>188</v>
      </c>
      <c r="I45" s="3" t="s">
        <v>55</v>
      </c>
      <c r="J45" s="3" t="s">
        <v>56</v>
      </c>
      <c r="K45" s="3"/>
      <c r="L45" s="3"/>
      <c r="M45" s="3"/>
      <c r="N45" s="3"/>
      <c r="O45" s="8">
        <f t="shared" si="14"/>
        <v>0</v>
      </c>
      <c r="P45" s="9">
        <v>2</v>
      </c>
      <c r="Q45" s="13">
        <f t="shared" si="15"/>
        <v>0</v>
      </c>
      <c r="R45" s="10" t="s">
        <v>43</v>
      </c>
      <c r="S45" s="3">
        <f>SUM(P2:P99)</f>
        <v>198</v>
      </c>
      <c r="T45" s="3">
        <v>200</v>
      </c>
      <c r="U45" s="3">
        <f t="shared" si="16"/>
        <v>2.0202020202020203</v>
      </c>
      <c r="V45" s="6" t="s">
        <v>396</v>
      </c>
      <c r="W45" s="6" t="s">
        <v>397</v>
      </c>
    </row>
    <row r="46" spans="1:23" ht="39" x14ac:dyDescent="0.35">
      <c r="A46" s="3" t="s">
        <v>21</v>
      </c>
      <c r="B46" s="3" t="s">
        <v>174</v>
      </c>
      <c r="C46" s="3" t="s">
        <v>189</v>
      </c>
      <c r="D46" s="3"/>
      <c r="E46" s="3"/>
      <c r="F46" s="3">
        <v>0</v>
      </c>
      <c r="G46" s="3" t="s">
        <v>24</v>
      </c>
      <c r="H46" s="3" t="s">
        <v>190</v>
      </c>
      <c r="I46" s="3" t="s">
        <v>55</v>
      </c>
      <c r="J46" s="3" t="s">
        <v>56</v>
      </c>
      <c r="K46" s="3"/>
      <c r="L46" s="3"/>
      <c r="M46" s="3"/>
      <c r="N46" s="3"/>
      <c r="O46" s="8">
        <f t="shared" si="14"/>
        <v>0</v>
      </c>
      <c r="P46" s="9">
        <v>1</v>
      </c>
      <c r="Q46" s="13">
        <f t="shared" si="15"/>
        <v>0</v>
      </c>
      <c r="R46" s="10" t="s">
        <v>57</v>
      </c>
      <c r="S46" s="3">
        <f>SUM(P2:P99)</f>
        <v>198</v>
      </c>
      <c r="T46" s="3">
        <v>200</v>
      </c>
      <c r="U46" s="3">
        <f t="shared" si="16"/>
        <v>1.0101010101010102</v>
      </c>
      <c r="V46" s="15" t="s">
        <v>398</v>
      </c>
      <c r="W46" s="15" t="s">
        <v>399</v>
      </c>
    </row>
    <row r="47" spans="1:23" ht="26" x14ac:dyDescent="0.35">
      <c r="A47" s="3" t="s">
        <v>21</v>
      </c>
      <c r="B47" s="3" t="s">
        <v>174</v>
      </c>
      <c r="C47" s="3" t="s">
        <v>191</v>
      </c>
      <c r="D47" s="3"/>
      <c r="E47" s="3"/>
      <c r="F47" s="3">
        <v>0</v>
      </c>
      <c r="G47" s="3" t="s">
        <v>24</v>
      </c>
      <c r="H47" s="3" t="s">
        <v>192</v>
      </c>
      <c r="I47" s="3" t="s">
        <v>62</v>
      </c>
      <c r="J47" s="3" t="s">
        <v>63</v>
      </c>
      <c r="K47" s="3" t="s">
        <v>64</v>
      </c>
      <c r="L47" s="3"/>
      <c r="M47" s="3"/>
      <c r="N47" s="3"/>
      <c r="O47" s="8">
        <f>IF(N47=1,3,IF(N47=2,2,0))</f>
        <v>0</v>
      </c>
      <c r="P47" s="9">
        <v>1</v>
      </c>
      <c r="Q47" s="13">
        <f t="shared" si="15"/>
        <v>0</v>
      </c>
      <c r="R47" s="10" t="s">
        <v>57</v>
      </c>
      <c r="S47" s="3">
        <f>SUM(P2:P99)</f>
        <v>198</v>
      </c>
      <c r="T47" s="3">
        <v>200</v>
      </c>
      <c r="U47" s="3">
        <f t="shared" si="16"/>
        <v>1.0101010101010102</v>
      </c>
      <c r="V47" s="15" t="s">
        <v>400</v>
      </c>
      <c r="W47" s="15" t="s">
        <v>401</v>
      </c>
    </row>
    <row r="48" spans="1:23" ht="39" x14ac:dyDescent="0.35">
      <c r="A48" s="3" t="s">
        <v>21</v>
      </c>
      <c r="B48" s="3" t="s">
        <v>174</v>
      </c>
      <c r="C48" s="3" t="s">
        <v>193</v>
      </c>
      <c r="D48" s="3"/>
      <c r="E48" s="3"/>
      <c r="F48" s="3">
        <v>0</v>
      </c>
      <c r="G48" s="3" t="s">
        <v>24</v>
      </c>
      <c r="H48" s="3" t="s">
        <v>194</v>
      </c>
      <c r="I48" s="3" t="s">
        <v>102</v>
      </c>
      <c r="J48" s="3" t="s">
        <v>195</v>
      </c>
      <c r="K48" s="3" t="s">
        <v>196</v>
      </c>
      <c r="L48" s="3" t="s">
        <v>197</v>
      </c>
      <c r="M48" s="3"/>
      <c r="N48" s="3"/>
      <c r="O48" s="8">
        <f>IF(N48=1,3,IF(N48=2,2,IF(N48=3,1,0)))</f>
        <v>0</v>
      </c>
      <c r="P48" s="9">
        <v>3</v>
      </c>
      <c r="Q48" s="13">
        <f t="shared" si="15"/>
        <v>0</v>
      </c>
      <c r="R48" s="10" t="s">
        <v>30</v>
      </c>
      <c r="S48" s="3">
        <f>SUM(P2:P99)</f>
        <v>198</v>
      </c>
      <c r="T48" s="3">
        <v>200</v>
      </c>
      <c r="U48" s="3">
        <f t="shared" si="16"/>
        <v>3.0303030303030303</v>
      </c>
      <c r="V48" s="15" t="s">
        <v>402</v>
      </c>
      <c r="W48" s="15" t="s">
        <v>403</v>
      </c>
    </row>
    <row r="49" spans="1:23" ht="26" x14ac:dyDescent="0.35">
      <c r="A49" s="3" t="s">
        <v>21</v>
      </c>
      <c r="B49" s="3" t="s">
        <v>174</v>
      </c>
      <c r="C49" s="3" t="s">
        <v>198</v>
      </c>
      <c r="D49" s="3"/>
      <c r="E49" s="3"/>
      <c r="F49" s="3">
        <v>0</v>
      </c>
      <c r="G49" s="3" t="s">
        <v>24</v>
      </c>
      <c r="H49" s="3" t="s">
        <v>199</v>
      </c>
      <c r="I49" s="3" t="s">
        <v>200</v>
      </c>
      <c r="J49" s="3" t="s">
        <v>148</v>
      </c>
      <c r="K49" s="3" t="s">
        <v>201</v>
      </c>
      <c r="L49" s="3" t="s">
        <v>150</v>
      </c>
      <c r="M49" s="3"/>
      <c r="N49" s="3"/>
      <c r="O49" s="8">
        <f t="shared" ref="O49:O51" si="17">IF(N49=4,3,IF(N49=3,2,IF(N49=2,1,0)))</f>
        <v>0</v>
      </c>
      <c r="P49" s="9">
        <v>1</v>
      </c>
      <c r="Q49" s="13">
        <f t="shared" si="15"/>
        <v>0</v>
      </c>
      <c r="R49" s="10" t="s">
        <v>57</v>
      </c>
      <c r="S49" s="3">
        <f>SUM(P2:P99)</f>
        <v>198</v>
      </c>
      <c r="T49" s="3">
        <v>200</v>
      </c>
      <c r="U49" s="3">
        <f t="shared" si="16"/>
        <v>1.0101010101010102</v>
      </c>
      <c r="V49" s="15" t="s">
        <v>404</v>
      </c>
      <c r="W49" s="15" t="s">
        <v>405</v>
      </c>
    </row>
    <row r="50" spans="1:23" ht="26" x14ac:dyDescent="0.35">
      <c r="A50" s="3" t="s">
        <v>21</v>
      </c>
      <c r="B50" s="3" t="s">
        <v>174</v>
      </c>
      <c r="C50" s="3" t="s">
        <v>202</v>
      </c>
      <c r="D50" s="3"/>
      <c r="E50" s="3"/>
      <c r="F50" s="3">
        <v>0</v>
      </c>
      <c r="G50" s="3" t="s">
        <v>24</v>
      </c>
      <c r="H50" s="3" t="s">
        <v>203</v>
      </c>
      <c r="I50" s="3" t="s">
        <v>35</v>
      </c>
      <c r="J50" s="3" t="s">
        <v>28</v>
      </c>
      <c r="K50" s="3" t="s">
        <v>36</v>
      </c>
      <c r="L50" s="5">
        <v>1</v>
      </c>
      <c r="M50" s="3"/>
      <c r="N50" s="3"/>
      <c r="O50" s="8">
        <f t="shared" si="17"/>
        <v>0</v>
      </c>
      <c r="P50" s="9">
        <v>2</v>
      </c>
      <c r="Q50" s="13">
        <f t="shared" si="15"/>
        <v>0</v>
      </c>
      <c r="R50" s="10" t="s">
        <v>43</v>
      </c>
      <c r="S50" s="3">
        <f>SUM(P2:P99)</f>
        <v>198</v>
      </c>
      <c r="T50" s="3">
        <v>200</v>
      </c>
      <c r="U50" s="3">
        <f t="shared" si="16"/>
        <v>2.0202020202020203</v>
      </c>
      <c r="V50" s="15" t="s">
        <v>406</v>
      </c>
      <c r="W50" s="15" t="s">
        <v>407</v>
      </c>
    </row>
    <row r="51" spans="1:23" ht="26" x14ac:dyDescent="0.35">
      <c r="A51" s="3" t="s">
        <v>21</v>
      </c>
      <c r="B51" s="3" t="s">
        <v>174</v>
      </c>
      <c r="C51" s="3" t="s">
        <v>204</v>
      </c>
      <c r="D51" s="3"/>
      <c r="E51" s="3"/>
      <c r="F51" s="3">
        <v>0</v>
      </c>
      <c r="G51" s="3" t="s">
        <v>24</v>
      </c>
      <c r="H51" s="3" t="s">
        <v>205</v>
      </c>
      <c r="I51" s="3" t="s">
        <v>35</v>
      </c>
      <c r="J51" s="3" t="s">
        <v>28</v>
      </c>
      <c r="K51" s="3" t="s">
        <v>36</v>
      </c>
      <c r="L51" s="5">
        <v>1</v>
      </c>
      <c r="M51" s="3"/>
      <c r="N51" s="3"/>
      <c r="O51" s="8">
        <f t="shared" si="17"/>
        <v>0</v>
      </c>
      <c r="P51" s="9">
        <v>3</v>
      </c>
      <c r="Q51" s="13">
        <f t="shared" si="15"/>
        <v>0</v>
      </c>
      <c r="R51" s="10" t="s">
        <v>30</v>
      </c>
      <c r="S51" s="3">
        <f>SUM(P2:P99)</f>
        <v>198</v>
      </c>
      <c r="T51" s="3">
        <v>200</v>
      </c>
      <c r="U51" s="3">
        <f t="shared" si="16"/>
        <v>3.0303030303030303</v>
      </c>
      <c r="V51" s="15" t="s">
        <v>408</v>
      </c>
      <c r="W51" s="15" t="s">
        <v>407</v>
      </c>
    </row>
    <row r="52" spans="1:23" ht="26" x14ac:dyDescent="0.35">
      <c r="A52" s="3" t="s">
        <v>21</v>
      </c>
      <c r="B52" s="3" t="s">
        <v>174</v>
      </c>
      <c r="C52" s="3" t="s">
        <v>206</v>
      </c>
      <c r="D52" s="3"/>
      <c r="E52" s="3"/>
      <c r="F52" s="3">
        <v>0</v>
      </c>
      <c r="G52" s="3" t="s">
        <v>24</v>
      </c>
      <c r="H52" s="3" t="s">
        <v>207</v>
      </c>
      <c r="I52" s="3" t="s">
        <v>208</v>
      </c>
      <c r="J52" s="3" t="s">
        <v>209</v>
      </c>
      <c r="K52" s="3" t="s">
        <v>210</v>
      </c>
      <c r="L52" s="3" t="s">
        <v>211</v>
      </c>
      <c r="M52" s="3"/>
      <c r="N52" s="3"/>
      <c r="O52" s="8">
        <f>IF(N52=1,3,IF(N52=2,2,IF(N52=3,1,0)))</f>
        <v>0</v>
      </c>
      <c r="P52" s="9">
        <v>3</v>
      </c>
      <c r="Q52" s="13">
        <f t="shared" si="15"/>
        <v>0</v>
      </c>
      <c r="R52" s="10" t="s">
        <v>30</v>
      </c>
      <c r="S52" s="3">
        <f>SUM(P2:P99)</f>
        <v>198</v>
      </c>
      <c r="T52" s="3">
        <v>200</v>
      </c>
      <c r="U52" s="3">
        <f t="shared" si="16"/>
        <v>3.0303030303030303</v>
      </c>
      <c r="V52" s="15" t="s">
        <v>409</v>
      </c>
      <c r="W52" s="15" t="s">
        <v>410</v>
      </c>
    </row>
    <row r="53" spans="1:23" ht="26" x14ac:dyDescent="0.35">
      <c r="A53" s="3" t="s">
        <v>21</v>
      </c>
      <c r="B53" s="3" t="s">
        <v>212</v>
      </c>
      <c r="C53" s="3" t="s">
        <v>213</v>
      </c>
      <c r="D53" s="3"/>
      <c r="E53" s="3"/>
      <c r="F53" s="3">
        <v>0</v>
      </c>
      <c r="G53" s="3" t="s">
        <v>24</v>
      </c>
      <c r="H53" s="3" t="s">
        <v>214</v>
      </c>
      <c r="I53" s="3" t="s">
        <v>55</v>
      </c>
      <c r="J53" s="3" t="s">
        <v>56</v>
      </c>
      <c r="K53" s="3"/>
      <c r="L53" s="3"/>
      <c r="M53" s="3"/>
      <c r="N53" s="3"/>
      <c r="O53" s="8">
        <f>IF(N53=1,3,0)</f>
        <v>0</v>
      </c>
      <c r="P53" s="9">
        <v>1</v>
      </c>
      <c r="Q53" s="13">
        <f t="shared" si="15"/>
        <v>0</v>
      </c>
      <c r="R53" s="10" t="s">
        <v>57</v>
      </c>
      <c r="S53" s="3">
        <f>SUM(P2:P99)</f>
        <v>198</v>
      </c>
      <c r="T53" s="3">
        <v>200</v>
      </c>
      <c r="U53" s="3">
        <f t="shared" si="16"/>
        <v>1.0101010101010102</v>
      </c>
      <c r="V53" s="6" t="s">
        <v>411</v>
      </c>
      <c r="W53" s="15"/>
    </row>
    <row r="54" spans="1:23" ht="26" x14ac:dyDescent="0.35">
      <c r="A54" s="3" t="s">
        <v>21</v>
      </c>
      <c r="B54" s="3" t="s">
        <v>212</v>
      </c>
      <c r="C54" s="3" t="s">
        <v>215</v>
      </c>
      <c r="D54" s="3"/>
      <c r="E54" s="3"/>
      <c r="F54" s="3">
        <v>1</v>
      </c>
      <c r="G54" s="3" t="s">
        <v>24</v>
      </c>
      <c r="H54" s="3" t="s">
        <v>216</v>
      </c>
      <c r="I54" s="3" t="s">
        <v>92</v>
      </c>
      <c r="J54" s="3" t="s">
        <v>93</v>
      </c>
      <c r="K54" s="3" t="s">
        <v>94</v>
      </c>
      <c r="L54" s="3" t="s">
        <v>95</v>
      </c>
      <c r="M54" s="3"/>
      <c r="N54" s="3"/>
      <c r="O54" s="8">
        <f>IF($N$53=2,0,IF(N54=1,3,IF(N54=2,2,IF(N54=3,1,0))))</f>
        <v>0</v>
      </c>
      <c r="P54" s="9">
        <v>1</v>
      </c>
      <c r="Q54" s="13">
        <f t="shared" si="15"/>
        <v>0</v>
      </c>
      <c r="R54" s="10" t="s">
        <v>57</v>
      </c>
      <c r="S54" s="3">
        <f>SUM(P2:P99)</f>
        <v>198</v>
      </c>
      <c r="T54" s="3">
        <v>200</v>
      </c>
      <c r="U54" s="3">
        <f t="shared" si="16"/>
        <v>1.0101010101010102</v>
      </c>
      <c r="V54" s="6" t="s">
        <v>411</v>
      </c>
      <c r="W54" s="15" t="s">
        <v>412</v>
      </c>
    </row>
    <row r="55" spans="1:23" ht="26" x14ac:dyDescent="0.35">
      <c r="A55" s="3" t="s">
        <v>21</v>
      </c>
      <c r="B55" s="3" t="s">
        <v>212</v>
      </c>
      <c r="C55" s="3" t="s">
        <v>217</v>
      </c>
      <c r="D55" s="3"/>
      <c r="E55" s="3"/>
      <c r="F55" s="3">
        <v>1</v>
      </c>
      <c r="G55" s="3" t="s">
        <v>24</v>
      </c>
      <c r="H55" s="3" t="s">
        <v>218</v>
      </c>
      <c r="I55" s="3" t="s">
        <v>200</v>
      </c>
      <c r="J55" s="3" t="s">
        <v>149</v>
      </c>
      <c r="K55" s="3" t="s">
        <v>151</v>
      </c>
      <c r="L55" s="3" t="s">
        <v>150</v>
      </c>
      <c r="M55" s="3"/>
      <c r="N55" s="3"/>
      <c r="O55" s="8">
        <f>IF($N$53=2,0,IF(N55=4,3,IF(N55=3,2,IF(N55=2,1,0))))</f>
        <v>0</v>
      </c>
      <c r="P55" s="9">
        <v>1</v>
      </c>
      <c r="Q55" s="13">
        <f t="shared" si="15"/>
        <v>0</v>
      </c>
      <c r="R55" s="10" t="s">
        <v>57</v>
      </c>
      <c r="S55" s="3">
        <f>SUM(P2:P99)</f>
        <v>198</v>
      </c>
      <c r="T55" s="3">
        <v>200</v>
      </c>
      <c r="U55" s="3">
        <f t="shared" si="16"/>
        <v>1.0101010101010102</v>
      </c>
      <c r="V55" s="6" t="s">
        <v>411</v>
      </c>
      <c r="W55" s="15" t="s">
        <v>413</v>
      </c>
    </row>
    <row r="56" spans="1:23" ht="26" x14ac:dyDescent="0.35">
      <c r="A56" s="3" t="s">
        <v>21</v>
      </c>
      <c r="B56" s="3" t="s">
        <v>212</v>
      </c>
      <c r="C56" s="3" t="s">
        <v>219</v>
      </c>
      <c r="D56" s="3"/>
      <c r="E56" s="3"/>
      <c r="F56" s="3">
        <v>1</v>
      </c>
      <c r="G56" s="3" t="s">
        <v>24</v>
      </c>
      <c r="H56" s="3" t="s">
        <v>220</v>
      </c>
      <c r="I56" s="3" t="s">
        <v>55</v>
      </c>
      <c r="J56" s="3" t="s">
        <v>56</v>
      </c>
      <c r="K56" s="3"/>
      <c r="L56" s="3"/>
      <c r="M56" s="3"/>
      <c r="N56" s="3"/>
      <c r="O56" s="8">
        <f>IF($N$53=2,0,IF(N56=1,3,0))</f>
        <v>0</v>
      </c>
      <c r="P56" s="9">
        <v>2</v>
      </c>
      <c r="Q56" s="13">
        <f t="shared" si="15"/>
        <v>0</v>
      </c>
      <c r="R56" s="10" t="s">
        <v>43</v>
      </c>
      <c r="S56" s="3">
        <f>SUM(P2:P99)</f>
        <v>198</v>
      </c>
      <c r="T56" s="3">
        <v>200</v>
      </c>
      <c r="U56" s="3">
        <f t="shared" si="16"/>
        <v>2.0202020202020203</v>
      </c>
      <c r="V56" s="6" t="s">
        <v>411</v>
      </c>
      <c r="W56" s="15" t="s">
        <v>414</v>
      </c>
    </row>
    <row r="57" spans="1:23" ht="39" x14ac:dyDescent="0.35">
      <c r="A57" s="3" t="s">
        <v>21</v>
      </c>
      <c r="B57" s="3" t="s">
        <v>212</v>
      </c>
      <c r="C57" s="3" t="s">
        <v>221</v>
      </c>
      <c r="D57" s="3"/>
      <c r="E57" s="3"/>
      <c r="F57" s="3">
        <v>0</v>
      </c>
      <c r="G57" s="3" t="s">
        <v>24</v>
      </c>
      <c r="H57" s="3" t="s">
        <v>222</v>
      </c>
      <c r="I57" s="3">
        <v>1</v>
      </c>
      <c r="J57" s="3">
        <v>2</v>
      </c>
      <c r="K57" s="3">
        <v>3</v>
      </c>
      <c r="L57" s="3" t="s">
        <v>223</v>
      </c>
      <c r="M57" s="3"/>
      <c r="N57" s="3"/>
      <c r="O57" s="8">
        <f t="shared" ref="O57:O60" si="18">IF(N57=1,3,IF(N57=2,2,IF(N57=3,1,0)))</f>
        <v>0</v>
      </c>
      <c r="P57" s="9">
        <v>3</v>
      </c>
      <c r="Q57" s="13">
        <f t="shared" si="15"/>
        <v>0</v>
      </c>
      <c r="R57" s="10" t="s">
        <v>30</v>
      </c>
      <c r="S57" s="3">
        <f>SUM(P2:P99)</f>
        <v>198</v>
      </c>
      <c r="T57" s="3">
        <v>200</v>
      </c>
      <c r="U57" s="3">
        <f t="shared" si="16"/>
        <v>3.0303030303030303</v>
      </c>
      <c r="V57" s="15" t="s">
        <v>415</v>
      </c>
      <c r="W57" s="15" t="s">
        <v>416</v>
      </c>
    </row>
    <row r="58" spans="1:23" ht="26" x14ac:dyDescent="0.35">
      <c r="A58" s="3" t="s">
        <v>21</v>
      </c>
      <c r="B58" s="3" t="s">
        <v>212</v>
      </c>
      <c r="C58" s="3" t="s">
        <v>224</v>
      </c>
      <c r="D58" s="3"/>
      <c r="E58" s="3"/>
      <c r="F58" s="3">
        <v>0</v>
      </c>
      <c r="G58" s="3" t="s">
        <v>24</v>
      </c>
      <c r="H58" s="3" t="s">
        <v>225</v>
      </c>
      <c r="I58" s="3" t="s">
        <v>226</v>
      </c>
      <c r="J58" s="3" t="s">
        <v>227</v>
      </c>
      <c r="K58" s="3" t="s">
        <v>228</v>
      </c>
      <c r="L58" s="3" t="s">
        <v>229</v>
      </c>
      <c r="M58" s="3"/>
      <c r="N58" s="3"/>
      <c r="O58" s="8">
        <f t="shared" si="18"/>
        <v>0</v>
      </c>
      <c r="P58" s="9">
        <v>3</v>
      </c>
      <c r="Q58" s="13">
        <f t="shared" si="15"/>
        <v>0</v>
      </c>
      <c r="R58" s="10" t="s">
        <v>30</v>
      </c>
      <c r="S58" s="3">
        <f>SUM(P2:P99)</f>
        <v>198</v>
      </c>
      <c r="T58" s="3">
        <v>200</v>
      </c>
      <c r="U58" s="3">
        <f t="shared" si="16"/>
        <v>3.0303030303030303</v>
      </c>
      <c r="V58" s="15" t="s">
        <v>417</v>
      </c>
      <c r="W58" s="15" t="s">
        <v>418</v>
      </c>
    </row>
    <row r="59" spans="1:23" ht="39" x14ac:dyDescent="0.35">
      <c r="A59" s="3" t="s">
        <v>21</v>
      </c>
      <c r="B59" s="3" t="s">
        <v>212</v>
      </c>
      <c r="C59" s="3" t="s">
        <v>230</v>
      </c>
      <c r="D59" s="3"/>
      <c r="E59" s="3" t="s">
        <v>224</v>
      </c>
      <c r="F59" s="3">
        <v>1</v>
      </c>
      <c r="G59" s="3" t="s">
        <v>24</v>
      </c>
      <c r="H59" s="3" t="s">
        <v>231</v>
      </c>
      <c r="I59" s="3" t="s">
        <v>232</v>
      </c>
      <c r="J59" s="3" t="s">
        <v>124</v>
      </c>
      <c r="K59" s="3" t="s">
        <v>123</v>
      </c>
      <c r="L59" s="3" t="s">
        <v>233</v>
      </c>
      <c r="M59" s="3"/>
      <c r="N59" s="3"/>
      <c r="O59" s="8">
        <f t="shared" si="18"/>
        <v>0</v>
      </c>
      <c r="P59" s="9">
        <v>3</v>
      </c>
      <c r="Q59" s="13">
        <f t="shared" si="15"/>
        <v>0</v>
      </c>
      <c r="R59" s="10" t="s">
        <v>30</v>
      </c>
      <c r="S59" s="3">
        <f>SUM(P2:P99)</f>
        <v>198</v>
      </c>
      <c r="T59" s="3">
        <v>200</v>
      </c>
      <c r="U59" s="3">
        <f t="shared" si="16"/>
        <v>3.0303030303030303</v>
      </c>
      <c r="V59" s="15" t="s">
        <v>415</v>
      </c>
      <c r="W59" s="15" t="s">
        <v>419</v>
      </c>
    </row>
    <row r="60" spans="1:23" ht="26" x14ac:dyDescent="0.35">
      <c r="A60" s="3" t="s">
        <v>21</v>
      </c>
      <c r="B60" s="3" t="s">
        <v>212</v>
      </c>
      <c r="C60" s="3" t="s">
        <v>234</v>
      </c>
      <c r="D60" s="3"/>
      <c r="E60" s="3" t="s">
        <v>224</v>
      </c>
      <c r="F60" s="3">
        <v>1</v>
      </c>
      <c r="G60" s="3" t="s">
        <v>24</v>
      </c>
      <c r="H60" s="3" t="s">
        <v>235</v>
      </c>
      <c r="I60" s="3" t="s">
        <v>232</v>
      </c>
      <c r="J60" s="3" t="s">
        <v>124</v>
      </c>
      <c r="K60" s="3" t="s">
        <v>123</v>
      </c>
      <c r="L60" s="3" t="s">
        <v>233</v>
      </c>
      <c r="M60" s="3"/>
      <c r="N60" s="3"/>
      <c r="O60" s="8">
        <f t="shared" si="18"/>
        <v>0</v>
      </c>
      <c r="P60" s="9">
        <v>3</v>
      </c>
      <c r="Q60" s="13">
        <f t="shared" si="15"/>
        <v>0</v>
      </c>
      <c r="R60" s="10" t="s">
        <v>30</v>
      </c>
      <c r="S60" s="3">
        <f>SUM(P2:P99)</f>
        <v>198</v>
      </c>
      <c r="T60" s="3">
        <v>200</v>
      </c>
      <c r="U60" s="3">
        <f t="shared" si="16"/>
        <v>3.0303030303030303</v>
      </c>
      <c r="V60" s="15" t="s">
        <v>415</v>
      </c>
      <c r="W60" s="15" t="s">
        <v>420</v>
      </c>
    </row>
    <row r="61" spans="1:23" ht="26" customHeight="1" x14ac:dyDescent="0.35">
      <c r="A61" s="3" t="s">
        <v>21</v>
      </c>
      <c r="B61" s="3" t="s">
        <v>212</v>
      </c>
      <c r="C61" s="3" t="s">
        <v>236</v>
      </c>
      <c r="D61" s="3"/>
      <c r="E61" s="3"/>
      <c r="F61" s="3">
        <v>0</v>
      </c>
      <c r="G61" s="3" t="s">
        <v>82</v>
      </c>
      <c r="H61" s="3" t="s">
        <v>237</v>
      </c>
      <c r="I61" s="3"/>
      <c r="J61" s="3"/>
      <c r="K61" s="3"/>
      <c r="L61" s="3"/>
      <c r="M61" s="3"/>
      <c r="N61" s="3"/>
      <c r="O61" s="8"/>
      <c r="P61" s="9"/>
      <c r="Q61" s="13">
        <f t="shared" si="15"/>
        <v>0</v>
      </c>
      <c r="R61" s="10"/>
      <c r="S61" s="3">
        <f>SUM(P2:P99)</f>
        <v>198</v>
      </c>
      <c r="T61" s="3">
        <v>200</v>
      </c>
      <c r="U61" s="3">
        <f t="shared" si="16"/>
        <v>0</v>
      </c>
      <c r="V61" s="6" t="s">
        <v>415</v>
      </c>
      <c r="W61" s="6" t="s">
        <v>421</v>
      </c>
    </row>
    <row r="62" spans="1:23" ht="52" x14ac:dyDescent="0.35">
      <c r="A62" s="3" t="s">
        <v>21</v>
      </c>
      <c r="B62" s="3" t="s">
        <v>212</v>
      </c>
      <c r="C62" s="3" t="s">
        <v>238</v>
      </c>
      <c r="D62" s="3"/>
      <c r="E62" s="3" t="s">
        <v>236</v>
      </c>
      <c r="F62" s="3">
        <v>1</v>
      </c>
      <c r="G62" s="3" t="s">
        <v>24</v>
      </c>
      <c r="H62" s="3" t="s">
        <v>239</v>
      </c>
      <c r="I62" s="3" t="s">
        <v>240</v>
      </c>
      <c r="J62" s="3" t="s">
        <v>241</v>
      </c>
      <c r="K62" s="3" t="s">
        <v>242</v>
      </c>
      <c r="L62" s="3"/>
      <c r="M62" s="3"/>
      <c r="N62" s="3"/>
      <c r="O62" s="8">
        <f t="shared" ref="O62:O63" si="19">IF(N62=1,3,IF(N62=2,1,IF(N62=3,0,0)))</f>
        <v>0</v>
      </c>
      <c r="P62" s="9">
        <v>2</v>
      </c>
      <c r="Q62" s="13">
        <f t="shared" si="15"/>
        <v>0</v>
      </c>
      <c r="R62" s="10" t="s">
        <v>43</v>
      </c>
      <c r="S62" s="3">
        <f>SUM(P2:P99)</f>
        <v>198</v>
      </c>
      <c r="T62" s="3">
        <v>200</v>
      </c>
      <c r="U62" s="3">
        <f t="shared" si="16"/>
        <v>2.0202020202020203</v>
      </c>
      <c r="V62" s="6" t="s">
        <v>415</v>
      </c>
      <c r="W62" s="6" t="s">
        <v>421</v>
      </c>
    </row>
    <row r="63" spans="1:23" ht="52" x14ac:dyDescent="0.35">
      <c r="A63" s="3" t="s">
        <v>21</v>
      </c>
      <c r="B63" s="3" t="s">
        <v>212</v>
      </c>
      <c r="C63" s="3" t="s">
        <v>243</v>
      </c>
      <c r="D63" s="3"/>
      <c r="E63" s="3" t="s">
        <v>236</v>
      </c>
      <c r="F63" s="3">
        <v>1</v>
      </c>
      <c r="G63" s="3" t="s">
        <v>24</v>
      </c>
      <c r="H63" s="3" t="s">
        <v>244</v>
      </c>
      <c r="I63" s="3" t="s">
        <v>241</v>
      </c>
      <c r="J63" s="3" t="s">
        <v>242</v>
      </c>
      <c r="K63" s="3" t="s">
        <v>245</v>
      </c>
      <c r="L63" s="3"/>
      <c r="M63" s="3"/>
      <c r="N63" s="3"/>
      <c r="O63" s="8">
        <f t="shared" si="19"/>
        <v>0</v>
      </c>
      <c r="P63" s="9">
        <v>2</v>
      </c>
      <c r="Q63" s="13">
        <f t="shared" si="15"/>
        <v>0</v>
      </c>
      <c r="R63" s="10" t="s">
        <v>43</v>
      </c>
      <c r="S63" s="3">
        <f>SUM(P2:P99)</f>
        <v>198</v>
      </c>
      <c r="T63" s="3">
        <v>200</v>
      </c>
      <c r="U63" s="3">
        <f t="shared" si="16"/>
        <v>2.0202020202020203</v>
      </c>
      <c r="V63" s="6" t="s">
        <v>415</v>
      </c>
      <c r="W63" s="6" t="s">
        <v>421</v>
      </c>
    </row>
    <row r="64" spans="1:23" ht="52" x14ac:dyDescent="0.35">
      <c r="A64" s="3" t="s">
        <v>21</v>
      </c>
      <c r="B64" s="3" t="s">
        <v>212</v>
      </c>
      <c r="C64" s="3" t="s">
        <v>246</v>
      </c>
      <c r="D64" s="3"/>
      <c r="E64" s="3" t="s">
        <v>236</v>
      </c>
      <c r="F64" s="3">
        <v>1</v>
      </c>
      <c r="G64" s="3" t="s">
        <v>24</v>
      </c>
      <c r="H64" s="3" t="s">
        <v>247</v>
      </c>
      <c r="I64" s="3" t="s">
        <v>248</v>
      </c>
      <c r="J64" s="3" t="s">
        <v>249</v>
      </c>
      <c r="K64" s="3" t="s">
        <v>250</v>
      </c>
      <c r="L64" s="3" t="s">
        <v>251</v>
      </c>
      <c r="M64" s="3"/>
      <c r="N64" s="3"/>
      <c r="O64" s="8">
        <f>IF(N64=1,3,IF(N64=2,2,IF(N64=3,1,0)))</f>
        <v>0</v>
      </c>
      <c r="P64" s="9">
        <v>3</v>
      </c>
      <c r="Q64" s="13">
        <f t="shared" si="15"/>
        <v>0</v>
      </c>
      <c r="R64" s="10" t="s">
        <v>30</v>
      </c>
      <c r="S64" s="3">
        <f>SUM(P2:P99)</f>
        <v>198</v>
      </c>
      <c r="T64" s="3">
        <v>200</v>
      </c>
      <c r="U64" s="3">
        <f t="shared" si="16"/>
        <v>3.0303030303030303</v>
      </c>
      <c r="V64" s="6" t="s">
        <v>415</v>
      </c>
      <c r="W64" s="6" t="s">
        <v>421</v>
      </c>
    </row>
    <row r="65" spans="1:23" ht="26" x14ac:dyDescent="0.35">
      <c r="A65" s="3" t="s">
        <v>21</v>
      </c>
      <c r="B65" s="3" t="s">
        <v>212</v>
      </c>
      <c r="C65" s="3" t="s">
        <v>252</v>
      </c>
      <c r="D65" s="3"/>
      <c r="E65" s="3"/>
      <c r="F65" s="3">
        <v>0</v>
      </c>
      <c r="G65" s="3" t="s">
        <v>24</v>
      </c>
      <c r="H65" s="3" t="s">
        <v>253</v>
      </c>
      <c r="I65" s="3" t="s">
        <v>208</v>
      </c>
      <c r="J65" s="3">
        <v>3</v>
      </c>
      <c r="K65" s="3">
        <v>4</v>
      </c>
      <c r="L65" s="3">
        <v>6</v>
      </c>
      <c r="M65" s="3"/>
      <c r="N65" s="3"/>
      <c r="O65" s="8">
        <f t="shared" ref="O65:O66" si="20">IF(N65=4,3,IF(N65=3,2,IF(N65=2,1,0)))</f>
        <v>0</v>
      </c>
      <c r="P65" s="9">
        <v>2</v>
      </c>
      <c r="Q65" s="13">
        <f t="shared" si="15"/>
        <v>0</v>
      </c>
      <c r="R65" s="10" t="s">
        <v>43</v>
      </c>
      <c r="S65" s="3">
        <f>SUM(P2:P99)</f>
        <v>198</v>
      </c>
      <c r="T65" s="3">
        <v>200</v>
      </c>
      <c r="U65" s="3">
        <f t="shared" si="16"/>
        <v>2.0202020202020203</v>
      </c>
      <c r="V65" s="15" t="s">
        <v>422</v>
      </c>
      <c r="W65" s="15" t="s">
        <v>423</v>
      </c>
    </row>
    <row r="66" spans="1:23" ht="26" x14ac:dyDescent="0.35">
      <c r="A66" s="3" t="s">
        <v>21</v>
      </c>
      <c r="B66" s="3" t="s">
        <v>212</v>
      </c>
      <c r="C66" s="3" t="s">
        <v>254</v>
      </c>
      <c r="D66" s="3"/>
      <c r="E66" s="3"/>
      <c r="F66" s="3">
        <v>0</v>
      </c>
      <c r="G66" s="3" t="s">
        <v>24</v>
      </c>
      <c r="H66" s="3" t="s">
        <v>255</v>
      </c>
      <c r="I66" s="3" t="s">
        <v>26</v>
      </c>
      <c r="J66" s="3" t="s">
        <v>27</v>
      </c>
      <c r="K66" s="3" t="s">
        <v>256</v>
      </c>
      <c r="L66" s="3">
        <v>100</v>
      </c>
      <c r="M66" s="3"/>
      <c r="N66" s="3"/>
      <c r="O66" s="8">
        <f t="shared" si="20"/>
        <v>0</v>
      </c>
      <c r="P66" s="9">
        <v>2</v>
      </c>
      <c r="Q66" s="13">
        <f t="shared" si="15"/>
        <v>0</v>
      </c>
      <c r="R66" s="10" t="s">
        <v>43</v>
      </c>
      <c r="S66" s="3">
        <f>SUM(P2:P99)</f>
        <v>198</v>
      </c>
      <c r="T66" s="3">
        <v>200</v>
      </c>
      <c r="U66" s="3">
        <f t="shared" si="16"/>
        <v>2.0202020202020203</v>
      </c>
      <c r="V66" s="15" t="s">
        <v>422</v>
      </c>
      <c r="W66" s="15" t="s">
        <v>424</v>
      </c>
    </row>
    <row r="67" spans="1:23" ht="26" x14ac:dyDescent="0.35">
      <c r="A67" s="3" t="s">
        <v>21</v>
      </c>
      <c r="B67" s="3" t="s">
        <v>212</v>
      </c>
      <c r="C67" s="3" t="s">
        <v>257</v>
      </c>
      <c r="D67" s="3"/>
      <c r="E67" s="3"/>
      <c r="F67" s="3">
        <v>0</v>
      </c>
      <c r="G67" s="3" t="s">
        <v>24</v>
      </c>
      <c r="H67" s="3" t="s">
        <v>258</v>
      </c>
      <c r="I67" s="3" t="s">
        <v>259</v>
      </c>
      <c r="J67" s="3" t="s">
        <v>260</v>
      </c>
      <c r="K67" s="3" t="s">
        <v>261</v>
      </c>
      <c r="L67" s="3">
        <v>0</v>
      </c>
      <c r="M67" s="3"/>
      <c r="N67" s="3"/>
      <c r="O67" s="8">
        <f>IF(N67=4,3,IF(N67=1,2,IF(N67=2,1,0)))</f>
        <v>0</v>
      </c>
      <c r="P67" s="9">
        <v>3</v>
      </c>
      <c r="Q67" s="13">
        <f t="shared" si="15"/>
        <v>0</v>
      </c>
      <c r="R67" s="10" t="s">
        <v>30</v>
      </c>
      <c r="S67" s="3">
        <f>SUM(P2:P99)</f>
        <v>198</v>
      </c>
      <c r="T67" s="3">
        <v>200</v>
      </c>
      <c r="U67" s="3">
        <f t="shared" si="16"/>
        <v>3.0303030303030303</v>
      </c>
      <c r="V67" s="15" t="s">
        <v>425</v>
      </c>
      <c r="W67" s="15" t="s">
        <v>426</v>
      </c>
    </row>
    <row r="68" spans="1:23" ht="39" x14ac:dyDescent="0.35">
      <c r="A68" s="3" t="s">
        <v>21</v>
      </c>
      <c r="B68" s="3" t="s">
        <v>212</v>
      </c>
      <c r="C68" s="3" t="s">
        <v>262</v>
      </c>
      <c r="D68" s="3"/>
      <c r="E68" s="3"/>
      <c r="F68" s="3">
        <v>0</v>
      </c>
      <c r="G68" s="3" t="s">
        <v>24</v>
      </c>
      <c r="H68" s="3" t="s">
        <v>263</v>
      </c>
      <c r="I68" s="3" t="s">
        <v>62</v>
      </c>
      <c r="J68" s="3" t="s">
        <v>63</v>
      </c>
      <c r="K68" s="3" t="s">
        <v>64</v>
      </c>
      <c r="L68" s="3"/>
      <c r="M68" s="3"/>
      <c r="N68" s="3"/>
      <c r="O68" s="8">
        <f>IF(N68=1,3,IF(N68=2,2,0))</f>
        <v>0</v>
      </c>
      <c r="P68" s="9">
        <v>3</v>
      </c>
      <c r="Q68" s="13">
        <f t="shared" si="15"/>
        <v>0</v>
      </c>
      <c r="R68" s="10" t="s">
        <v>30</v>
      </c>
      <c r="S68" s="3">
        <f>SUM(P2:P99)</f>
        <v>198</v>
      </c>
      <c r="T68" s="3">
        <v>200</v>
      </c>
      <c r="U68" s="3">
        <f t="shared" si="16"/>
        <v>3.0303030303030303</v>
      </c>
      <c r="V68" s="15" t="s">
        <v>417</v>
      </c>
      <c r="W68" s="15" t="s">
        <v>427</v>
      </c>
    </row>
    <row r="69" spans="1:23" ht="26" x14ac:dyDescent="0.35">
      <c r="A69" s="3" t="s">
        <v>21</v>
      </c>
      <c r="B69" s="3" t="s">
        <v>212</v>
      </c>
      <c r="C69" s="3" t="s">
        <v>264</v>
      </c>
      <c r="D69" s="3"/>
      <c r="E69" s="3"/>
      <c r="F69" s="3">
        <v>0</v>
      </c>
      <c r="G69" s="3" t="s">
        <v>24</v>
      </c>
      <c r="H69" s="3" t="s">
        <v>265</v>
      </c>
      <c r="I69" s="3">
        <v>3</v>
      </c>
      <c r="J69" s="3">
        <v>2</v>
      </c>
      <c r="K69" s="3">
        <v>1</v>
      </c>
      <c r="L69" s="3">
        <v>0</v>
      </c>
      <c r="M69" s="3"/>
      <c r="N69" s="3"/>
      <c r="O69" s="8">
        <f t="shared" ref="O69:O70" si="21">IF(N69=4,3,IF(N69=3,2,IF(N69=2,1,0)))</f>
        <v>0</v>
      </c>
      <c r="P69" s="9">
        <v>3</v>
      </c>
      <c r="Q69" s="13">
        <f t="shared" si="15"/>
        <v>0</v>
      </c>
      <c r="R69" s="10" t="s">
        <v>30</v>
      </c>
      <c r="S69" s="3">
        <f>SUM(P2:P99)</f>
        <v>198</v>
      </c>
      <c r="T69" s="3">
        <v>200</v>
      </c>
      <c r="U69" s="3">
        <f t="shared" si="16"/>
        <v>3.0303030303030303</v>
      </c>
      <c r="V69" s="15" t="s">
        <v>428</v>
      </c>
      <c r="W69" s="15" t="s">
        <v>429</v>
      </c>
    </row>
    <row r="70" spans="1:23" ht="26" customHeight="1" x14ac:dyDescent="0.35">
      <c r="A70" s="3" t="s">
        <v>21</v>
      </c>
      <c r="B70" s="3" t="s">
        <v>212</v>
      </c>
      <c r="C70" s="3" t="s">
        <v>266</v>
      </c>
      <c r="D70" s="3"/>
      <c r="E70" s="3"/>
      <c r="F70" s="3">
        <v>0</v>
      </c>
      <c r="G70" s="3" t="s">
        <v>82</v>
      </c>
      <c r="H70" s="3" t="s">
        <v>267</v>
      </c>
      <c r="I70" s="3"/>
      <c r="J70" s="3"/>
      <c r="K70" s="3"/>
      <c r="L70" s="3"/>
      <c r="M70" s="3"/>
      <c r="N70" s="3"/>
      <c r="O70" s="8">
        <f t="shared" si="21"/>
        <v>0</v>
      </c>
      <c r="P70" s="9"/>
      <c r="Q70" s="13"/>
      <c r="R70" s="10"/>
      <c r="S70" s="3">
        <f>SUM(P2:P99)</f>
        <v>198</v>
      </c>
      <c r="T70" s="3">
        <v>200</v>
      </c>
      <c r="U70" s="3"/>
      <c r="V70" s="6" t="s">
        <v>430</v>
      </c>
      <c r="W70" s="6" t="s">
        <v>431</v>
      </c>
    </row>
    <row r="71" spans="1:23" ht="52" x14ac:dyDescent="0.35">
      <c r="A71" s="3" t="s">
        <v>21</v>
      </c>
      <c r="B71" s="3" t="s">
        <v>212</v>
      </c>
      <c r="C71" s="3" t="s">
        <v>268</v>
      </c>
      <c r="D71" s="3"/>
      <c r="E71" s="3" t="s">
        <v>266</v>
      </c>
      <c r="F71" s="3">
        <v>1</v>
      </c>
      <c r="G71" s="3" t="s">
        <v>24</v>
      </c>
      <c r="H71" s="3" t="s">
        <v>269</v>
      </c>
      <c r="I71" s="3" t="s">
        <v>92</v>
      </c>
      <c r="J71" s="3" t="s">
        <v>93</v>
      </c>
      <c r="K71" s="3" t="s">
        <v>94</v>
      </c>
      <c r="L71" s="3" t="s">
        <v>95</v>
      </c>
      <c r="M71" s="3"/>
      <c r="N71" s="3"/>
      <c r="O71" s="8">
        <f t="shared" ref="O71:O74" si="22">IF(N71=1,3,IF(N71=2,2,IF(N71=3,1,0)))</f>
        <v>0</v>
      </c>
      <c r="P71" s="9">
        <v>1</v>
      </c>
      <c r="Q71" s="13">
        <f t="shared" ref="Q71:Q80" si="23">O71*P71/(3*S71)*T71</f>
        <v>0</v>
      </c>
      <c r="R71" s="10" t="s">
        <v>57</v>
      </c>
      <c r="S71" s="3">
        <f>SUM(P2:P99)</f>
        <v>198</v>
      </c>
      <c r="T71" s="3">
        <v>200</v>
      </c>
      <c r="U71" s="3">
        <f t="shared" ref="U71:U80" si="24">3*P71/(3*S71)*T71</f>
        <v>1.0101010101010102</v>
      </c>
      <c r="V71" s="6" t="s">
        <v>430</v>
      </c>
      <c r="W71" s="6" t="s">
        <v>431</v>
      </c>
    </row>
    <row r="72" spans="1:23" ht="52" x14ac:dyDescent="0.35">
      <c r="A72" s="3" t="s">
        <v>21</v>
      </c>
      <c r="B72" s="3" t="s">
        <v>212</v>
      </c>
      <c r="C72" s="3" t="s">
        <v>270</v>
      </c>
      <c r="D72" s="3"/>
      <c r="E72" s="3" t="s">
        <v>266</v>
      </c>
      <c r="F72" s="3">
        <v>1</v>
      </c>
      <c r="G72" s="3" t="s">
        <v>24</v>
      </c>
      <c r="H72" s="3" t="s">
        <v>271</v>
      </c>
      <c r="I72" s="3" t="s">
        <v>92</v>
      </c>
      <c r="J72" s="3" t="s">
        <v>93</v>
      </c>
      <c r="K72" s="3" t="s">
        <v>94</v>
      </c>
      <c r="L72" s="3" t="s">
        <v>95</v>
      </c>
      <c r="M72" s="3"/>
      <c r="N72" s="3"/>
      <c r="O72" s="8">
        <f t="shared" si="22"/>
        <v>0</v>
      </c>
      <c r="P72" s="9">
        <v>1</v>
      </c>
      <c r="Q72" s="13">
        <f t="shared" si="23"/>
        <v>0</v>
      </c>
      <c r="R72" s="10" t="s">
        <v>57</v>
      </c>
      <c r="S72" s="3">
        <f>SUM(P2:P99)</f>
        <v>198</v>
      </c>
      <c r="T72" s="3">
        <v>200</v>
      </c>
      <c r="U72" s="3">
        <f t="shared" si="24"/>
        <v>1.0101010101010102</v>
      </c>
      <c r="V72" s="6" t="s">
        <v>430</v>
      </c>
      <c r="W72" s="6" t="s">
        <v>431</v>
      </c>
    </row>
    <row r="73" spans="1:23" ht="52" x14ac:dyDescent="0.35">
      <c r="A73" s="3" t="s">
        <v>21</v>
      </c>
      <c r="B73" s="3" t="s">
        <v>212</v>
      </c>
      <c r="C73" s="3" t="s">
        <v>272</v>
      </c>
      <c r="D73" s="3"/>
      <c r="E73" s="3" t="s">
        <v>266</v>
      </c>
      <c r="F73" s="3">
        <v>1</v>
      </c>
      <c r="G73" s="3" t="s">
        <v>24</v>
      </c>
      <c r="H73" s="3" t="s">
        <v>273</v>
      </c>
      <c r="I73" s="3" t="s">
        <v>92</v>
      </c>
      <c r="J73" s="3" t="s">
        <v>93</v>
      </c>
      <c r="K73" s="3" t="s">
        <v>94</v>
      </c>
      <c r="L73" s="3" t="s">
        <v>95</v>
      </c>
      <c r="M73" s="3"/>
      <c r="N73" s="3"/>
      <c r="O73" s="8">
        <f t="shared" si="22"/>
        <v>0</v>
      </c>
      <c r="P73" s="9">
        <v>1</v>
      </c>
      <c r="Q73" s="13">
        <f t="shared" si="23"/>
        <v>0</v>
      </c>
      <c r="R73" s="10" t="s">
        <v>57</v>
      </c>
      <c r="S73" s="3">
        <f>SUM(P2:P99)</f>
        <v>198</v>
      </c>
      <c r="T73" s="3">
        <v>200</v>
      </c>
      <c r="U73" s="3">
        <f t="shared" si="24"/>
        <v>1.0101010101010102</v>
      </c>
      <c r="V73" s="6" t="s">
        <v>430</v>
      </c>
      <c r="W73" s="6" t="s">
        <v>431</v>
      </c>
    </row>
    <row r="74" spans="1:23" ht="52" x14ac:dyDescent="0.35">
      <c r="A74" s="3" t="s">
        <v>21</v>
      </c>
      <c r="B74" s="3" t="s">
        <v>212</v>
      </c>
      <c r="C74" s="3" t="s">
        <v>274</v>
      </c>
      <c r="D74" s="3"/>
      <c r="E74" s="3" t="s">
        <v>266</v>
      </c>
      <c r="F74" s="3">
        <v>1</v>
      </c>
      <c r="G74" s="3" t="s">
        <v>24</v>
      </c>
      <c r="H74" s="3" t="s">
        <v>275</v>
      </c>
      <c r="I74" s="3" t="s">
        <v>92</v>
      </c>
      <c r="J74" s="3" t="s">
        <v>93</v>
      </c>
      <c r="K74" s="3" t="s">
        <v>94</v>
      </c>
      <c r="L74" s="3" t="s">
        <v>95</v>
      </c>
      <c r="M74" s="3"/>
      <c r="N74" s="3"/>
      <c r="O74" s="8">
        <f t="shared" si="22"/>
        <v>0</v>
      </c>
      <c r="P74" s="9">
        <v>1</v>
      </c>
      <c r="Q74" s="13">
        <f t="shared" si="23"/>
        <v>0</v>
      </c>
      <c r="R74" s="10" t="s">
        <v>57</v>
      </c>
      <c r="S74" s="3">
        <f>SUM(P2:P99)</f>
        <v>198</v>
      </c>
      <c r="T74" s="3">
        <v>200</v>
      </c>
      <c r="U74" s="3">
        <f t="shared" si="24"/>
        <v>1.0101010101010102</v>
      </c>
      <c r="V74" s="6" t="s">
        <v>430</v>
      </c>
      <c r="W74" s="6" t="s">
        <v>431</v>
      </c>
    </row>
    <row r="75" spans="1:23" ht="26" x14ac:dyDescent="0.35">
      <c r="A75" s="3" t="s">
        <v>21</v>
      </c>
      <c r="B75" s="3" t="s">
        <v>212</v>
      </c>
      <c r="C75" s="3" t="s">
        <v>276</v>
      </c>
      <c r="D75" s="3"/>
      <c r="E75" s="3"/>
      <c r="F75" s="3">
        <v>0</v>
      </c>
      <c r="G75" s="3" t="s">
        <v>24</v>
      </c>
      <c r="H75" s="3" t="s">
        <v>277</v>
      </c>
      <c r="I75" s="3" t="s">
        <v>35</v>
      </c>
      <c r="J75" s="3" t="s">
        <v>28</v>
      </c>
      <c r="K75" s="3" t="s">
        <v>256</v>
      </c>
      <c r="L75" s="3">
        <v>100</v>
      </c>
      <c r="M75" s="3"/>
      <c r="N75" s="3"/>
      <c r="O75" s="8">
        <f>IF(N75=4,3,IF(N75=3,2,IF(N75=2,1,0)))</f>
        <v>0</v>
      </c>
      <c r="P75" s="9">
        <v>3</v>
      </c>
      <c r="Q75" s="13">
        <f t="shared" si="23"/>
        <v>0</v>
      </c>
      <c r="R75" s="10" t="s">
        <v>30</v>
      </c>
      <c r="S75" s="3">
        <f>SUM(P2:P99)</f>
        <v>198</v>
      </c>
      <c r="T75" s="3">
        <v>200</v>
      </c>
      <c r="U75" s="3">
        <f t="shared" si="24"/>
        <v>3.0303030303030303</v>
      </c>
      <c r="V75" s="6" t="s">
        <v>432</v>
      </c>
      <c r="W75" s="4" t="s">
        <v>433</v>
      </c>
    </row>
    <row r="76" spans="1:23" ht="26" x14ac:dyDescent="0.35">
      <c r="A76" s="3" t="s">
        <v>21</v>
      </c>
      <c r="B76" s="3" t="s">
        <v>212</v>
      </c>
      <c r="C76" s="3" t="s">
        <v>278</v>
      </c>
      <c r="D76" s="3"/>
      <c r="E76" s="3" t="s">
        <v>276</v>
      </c>
      <c r="F76" s="3">
        <v>1</v>
      </c>
      <c r="G76" s="3" t="s">
        <v>24</v>
      </c>
      <c r="H76" s="3" t="s">
        <v>279</v>
      </c>
      <c r="I76" s="3" t="s">
        <v>280</v>
      </c>
      <c r="J76" s="3" t="s">
        <v>167</v>
      </c>
      <c r="K76" s="3" t="s">
        <v>131</v>
      </c>
      <c r="L76" s="3" t="s">
        <v>281</v>
      </c>
      <c r="M76" s="3"/>
      <c r="N76" s="3"/>
      <c r="O76" s="8">
        <f>IF(N76=1,3,IF(N76=2,2,IF(N76=3,1,0)))</f>
        <v>0</v>
      </c>
      <c r="P76" s="9">
        <v>2</v>
      </c>
      <c r="Q76" s="13">
        <f t="shared" si="23"/>
        <v>0</v>
      </c>
      <c r="R76" s="10" t="s">
        <v>43</v>
      </c>
      <c r="S76" s="3">
        <f>SUM(P2:P99)</f>
        <v>198</v>
      </c>
      <c r="T76" s="3">
        <v>200</v>
      </c>
      <c r="U76" s="3">
        <f t="shared" si="24"/>
        <v>2.0202020202020203</v>
      </c>
      <c r="V76" s="6" t="s">
        <v>432</v>
      </c>
      <c r="W76" s="4" t="s">
        <v>433</v>
      </c>
    </row>
    <row r="77" spans="1:23" ht="39" x14ac:dyDescent="0.35">
      <c r="A77" s="3" t="s">
        <v>21</v>
      </c>
      <c r="B77" s="3" t="s">
        <v>212</v>
      </c>
      <c r="C77" s="3" t="s">
        <v>282</v>
      </c>
      <c r="D77" s="3"/>
      <c r="E77" s="3"/>
      <c r="F77" s="3">
        <v>0</v>
      </c>
      <c r="G77" s="3" t="s">
        <v>24</v>
      </c>
      <c r="H77" s="3" t="s">
        <v>283</v>
      </c>
      <c r="I77" s="3" t="s">
        <v>62</v>
      </c>
      <c r="J77" s="3" t="s">
        <v>63</v>
      </c>
      <c r="K77" s="3" t="s">
        <v>64</v>
      </c>
      <c r="L77" s="3"/>
      <c r="M77" s="3"/>
      <c r="N77" s="3"/>
      <c r="O77" s="8">
        <f>IF(N77=1,3,IF(N77=2,2,0))</f>
        <v>0</v>
      </c>
      <c r="P77" s="9">
        <v>3</v>
      </c>
      <c r="Q77" s="13">
        <f t="shared" si="23"/>
        <v>0</v>
      </c>
      <c r="R77" s="10" t="s">
        <v>30</v>
      </c>
      <c r="S77" s="3">
        <f>SUM(P2:P99)</f>
        <v>198</v>
      </c>
      <c r="T77" s="3">
        <v>200</v>
      </c>
      <c r="U77" s="3">
        <f t="shared" si="24"/>
        <v>3.0303030303030303</v>
      </c>
      <c r="V77" s="15" t="s">
        <v>434</v>
      </c>
      <c r="W77" s="15" t="s">
        <v>435</v>
      </c>
    </row>
    <row r="78" spans="1:23" ht="39" x14ac:dyDescent="0.35">
      <c r="A78" s="3" t="s">
        <v>21</v>
      </c>
      <c r="B78" s="3" t="s">
        <v>212</v>
      </c>
      <c r="C78" s="3" t="s">
        <v>284</v>
      </c>
      <c r="D78" s="3"/>
      <c r="E78" s="3"/>
      <c r="F78" s="3">
        <v>0</v>
      </c>
      <c r="G78" s="3" t="s">
        <v>24</v>
      </c>
      <c r="H78" s="3" t="s">
        <v>285</v>
      </c>
      <c r="I78" s="3" t="s">
        <v>55</v>
      </c>
      <c r="J78" s="3" t="s">
        <v>56</v>
      </c>
      <c r="K78" s="3" t="s">
        <v>125</v>
      </c>
      <c r="L78" s="3"/>
      <c r="M78" s="3"/>
      <c r="N78" s="3"/>
      <c r="O78" s="8">
        <f>IF(N78=1,3,IF(N78=3,3,0))</f>
        <v>0</v>
      </c>
      <c r="P78" s="9">
        <v>2</v>
      </c>
      <c r="Q78" s="13">
        <f t="shared" si="23"/>
        <v>0</v>
      </c>
      <c r="R78" s="10" t="s">
        <v>43</v>
      </c>
      <c r="S78" s="3">
        <f>SUM(P2:P99)</f>
        <v>198</v>
      </c>
      <c r="T78" s="3">
        <v>200</v>
      </c>
      <c r="U78" s="3">
        <f t="shared" si="24"/>
        <v>2.0202020202020203</v>
      </c>
      <c r="V78" s="15" t="s">
        <v>436</v>
      </c>
      <c r="W78" s="15" t="s">
        <v>437</v>
      </c>
    </row>
    <row r="79" spans="1:23" ht="26" x14ac:dyDescent="0.35">
      <c r="A79" s="3" t="s">
        <v>21</v>
      </c>
      <c r="B79" s="3" t="s">
        <v>212</v>
      </c>
      <c r="C79" s="3" t="s">
        <v>286</v>
      </c>
      <c r="D79" s="3"/>
      <c r="E79" s="3"/>
      <c r="F79" s="3">
        <v>0</v>
      </c>
      <c r="G79" s="3" t="s">
        <v>24</v>
      </c>
      <c r="H79" s="3" t="s">
        <v>287</v>
      </c>
      <c r="I79" s="3" t="s">
        <v>288</v>
      </c>
      <c r="J79" s="3" t="s">
        <v>26</v>
      </c>
      <c r="K79" s="3" t="s">
        <v>27</v>
      </c>
      <c r="L79" s="3" t="s">
        <v>49</v>
      </c>
      <c r="M79" s="3"/>
      <c r="N79" s="3"/>
      <c r="O79" s="8">
        <f t="shared" ref="O79:O81" si="25">IF(N79=4,3,IF(N79=3,2,IF(N79=2,1,0)))</f>
        <v>0</v>
      </c>
      <c r="P79" s="9">
        <v>3</v>
      </c>
      <c r="Q79" s="13">
        <f t="shared" si="23"/>
        <v>0</v>
      </c>
      <c r="R79" s="10" t="s">
        <v>30</v>
      </c>
      <c r="S79" s="3">
        <f>SUM(P2:P99)</f>
        <v>198</v>
      </c>
      <c r="T79" s="3">
        <v>200</v>
      </c>
      <c r="U79" s="3">
        <f t="shared" si="24"/>
        <v>3.0303030303030303</v>
      </c>
      <c r="V79" s="15" t="s">
        <v>438</v>
      </c>
      <c r="W79" s="15" t="s">
        <v>439</v>
      </c>
    </row>
    <row r="80" spans="1:23" ht="15.5" x14ac:dyDescent="0.35">
      <c r="A80" s="3" t="s">
        <v>21</v>
      </c>
      <c r="B80" s="3" t="s">
        <v>212</v>
      </c>
      <c r="C80" s="3" t="s">
        <v>289</v>
      </c>
      <c r="D80" s="3"/>
      <c r="E80" s="3"/>
      <c r="F80" s="3">
        <v>0</v>
      </c>
      <c r="G80" s="3" t="s">
        <v>24</v>
      </c>
      <c r="H80" s="3" t="s">
        <v>290</v>
      </c>
      <c r="I80" s="3" t="s">
        <v>150</v>
      </c>
      <c r="J80" s="3" t="s">
        <v>151</v>
      </c>
      <c r="K80" s="3" t="s">
        <v>291</v>
      </c>
      <c r="L80" s="3" t="s">
        <v>292</v>
      </c>
      <c r="M80" s="3"/>
      <c r="N80" s="3"/>
      <c r="O80" s="8">
        <f t="shared" si="25"/>
        <v>0</v>
      </c>
      <c r="P80" s="9">
        <v>2</v>
      </c>
      <c r="Q80" s="13">
        <f t="shared" si="23"/>
        <v>0</v>
      </c>
      <c r="R80" s="10" t="s">
        <v>43</v>
      </c>
      <c r="S80" s="3">
        <f>SUM(P2:P99)</f>
        <v>198</v>
      </c>
      <c r="T80" s="3">
        <v>200</v>
      </c>
      <c r="U80" s="3">
        <f t="shared" si="24"/>
        <v>2.0202020202020203</v>
      </c>
      <c r="V80" s="15" t="s">
        <v>440</v>
      </c>
      <c r="W80" s="15" t="s">
        <v>441</v>
      </c>
    </row>
    <row r="81" spans="1:23" ht="15.5" x14ac:dyDescent="0.35">
      <c r="A81" s="3" t="s">
        <v>21</v>
      </c>
      <c r="B81" s="3" t="s">
        <v>212</v>
      </c>
      <c r="C81" s="3" t="s">
        <v>293</v>
      </c>
      <c r="D81" s="3"/>
      <c r="E81" s="3"/>
      <c r="F81" s="3">
        <v>0</v>
      </c>
      <c r="G81" s="3" t="s">
        <v>82</v>
      </c>
      <c r="H81" s="3" t="s">
        <v>294</v>
      </c>
      <c r="I81" s="3"/>
      <c r="J81" s="3"/>
      <c r="K81" s="3"/>
      <c r="L81" s="3"/>
      <c r="M81" s="3"/>
      <c r="N81" s="3"/>
      <c r="O81" s="8">
        <f t="shared" si="25"/>
        <v>0</v>
      </c>
      <c r="P81" s="9"/>
      <c r="Q81" s="13"/>
      <c r="R81" s="10"/>
      <c r="S81" s="3">
        <f>SUM(P2:P99)</f>
        <v>198</v>
      </c>
      <c r="T81" s="3">
        <v>200</v>
      </c>
      <c r="U81" s="3"/>
      <c r="V81" s="6" t="s">
        <v>442</v>
      </c>
      <c r="W81" s="16" t="s">
        <v>443</v>
      </c>
    </row>
    <row r="82" spans="1:23" ht="15.5" x14ac:dyDescent="0.35">
      <c r="A82" s="3" t="s">
        <v>21</v>
      </c>
      <c r="B82" s="3" t="s">
        <v>212</v>
      </c>
      <c r="C82" s="3" t="s">
        <v>295</v>
      </c>
      <c r="D82" s="3"/>
      <c r="E82" s="3" t="s">
        <v>293</v>
      </c>
      <c r="F82" s="3">
        <v>1</v>
      </c>
      <c r="G82" s="3" t="s">
        <v>24</v>
      </c>
      <c r="H82" s="3" t="s">
        <v>296</v>
      </c>
      <c r="I82" s="3" t="s">
        <v>55</v>
      </c>
      <c r="J82" s="3" t="s">
        <v>56</v>
      </c>
      <c r="K82" s="3"/>
      <c r="L82" s="3"/>
      <c r="M82" s="3"/>
      <c r="N82" s="3"/>
      <c r="O82" s="8">
        <f t="shared" ref="O82:O83" si="26">IF(N82=1,3,0)</f>
        <v>0</v>
      </c>
      <c r="P82" s="9">
        <v>1</v>
      </c>
      <c r="Q82" s="13">
        <f t="shared" ref="Q82:Q99" si="27">O82*P82/(3*S82)*T82</f>
        <v>0</v>
      </c>
      <c r="R82" s="10" t="s">
        <v>57</v>
      </c>
      <c r="S82" s="3">
        <f>SUM(P2:P99)</f>
        <v>198</v>
      </c>
      <c r="T82" s="3">
        <v>200</v>
      </c>
      <c r="U82" s="3">
        <f t="shared" ref="U82:U99" si="28">3*P82/(3*S82)*T82</f>
        <v>1.0101010101010102</v>
      </c>
      <c r="V82" s="6" t="s">
        <v>442</v>
      </c>
      <c r="W82" s="17"/>
    </row>
    <row r="83" spans="1:23" ht="15.5" x14ac:dyDescent="0.35">
      <c r="A83" s="3" t="s">
        <v>21</v>
      </c>
      <c r="B83" s="3" t="s">
        <v>212</v>
      </c>
      <c r="C83" s="3" t="s">
        <v>297</v>
      </c>
      <c r="D83" s="3"/>
      <c r="E83" s="3" t="s">
        <v>293</v>
      </c>
      <c r="F83" s="3">
        <v>1</v>
      </c>
      <c r="G83" s="3" t="s">
        <v>24</v>
      </c>
      <c r="H83" s="3" t="s">
        <v>298</v>
      </c>
      <c r="I83" s="3" t="s">
        <v>55</v>
      </c>
      <c r="J83" s="3" t="s">
        <v>56</v>
      </c>
      <c r="K83" s="3"/>
      <c r="L83" s="3"/>
      <c r="M83" s="3"/>
      <c r="N83" s="3"/>
      <c r="O83" s="8">
        <f t="shared" si="26"/>
        <v>0</v>
      </c>
      <c r="P83" s="9">
        <v>1</v>
      </c>
      <c r="Q83" s="13">
        <f t="shared" si="27"/>
        <v>0</v>
      </c>
      <c r="R83" s="10" t="s">
        <v>57</v>
      </c>
      <c r="S83" s="3">
        <f>SUM(P2:P99)</f>
        <v>198</v>
      </c>
      <c r="T83" s="3">
        <v>200</v>
      </c>
      <c r="U83" s="3">
        <f t="shared" si="28"/>
        <v>1.0101010101010102</v>
      </c>
      <c r="V83" s="6" t="s">
        <v>442</v>
      </c>
      <c r="W83" s="18"/>
    </row>
    <row r="84" spans="1:23" ht="26" x14ac:dyDescent="0.35">
      <c r="A84" s="3" t="s">
        <v>21</v>
      </c>
      <c r="B84" s="3" t="s">
        <v>299</v>
      </c>
      <c r="C84" s="3" t="s">
        <v>300</v>
      </c>
      <c r="D84" s="3"/>
      <c r="E84" s="3"/>
      <c r="F84" s="3">
        <v>0</v>
      </c>
      <c r="G84" s="3" t="s">
        <v>24</v>
      </c>
      <c r="H84" s="3" t="s">
        <v>301</v>
      </c>
      <c r="I84" s="3" t="s">
        <v>62</v>
      </c>
      <c r="J84" s="3" t="s">
        <v>63</v>
      </c>
      <c r="K84" s="3" t="s">
        <v>64</v>
      </c>
      <c r="L84" s="3"/>
      <c r="M84" s="3"/>
      <c r="N84" s="3"/>
      <c r="O84" s="8">
        <f>IF(N84=1,3,IF(N84=2,2,0))</f>
        <v>0</v>
      </c>
      <c r="P84" s="9">
        <v>2</v>
      </c>
      <c r="Q84" s="13">
        <f t="shared" si="27"/>
        <v>0</v>
      </c>
      <c r="R84" s="10" t="s">
        <v>43</v>
      </c>
      <c r="S84" s="3">
        <f>SUM(P2:P99)</f>
        <v>198</v>
      </c>
      <c r="T84" s="3">
        <v>200</v>
      </c>
      <c r="U84" s="3">
        <f t="shared" si="28"/>
        <v>2.0202020202020203</v>
      </c>
      <c r="V84" s="15" t="s">
        <v>444</v>
      </c>
      <c r="W84" s="15" t="s">
        <v>445</v>
      </c>
    </row>
    <row r="85" spans="1:23" ht="52" x14ac:dyDescent="0.35">
      <c r="A85" s="3" t="s">
        <v>21</v>
      </c>
      <c r="B85" s="3" t="s">
        <v>299</v>
      </c>
      <c r="C85" s="3" t="s">
        <v>302</v>
      </c>
      <c r="D85" s="3"/>
      <c r="E85" s="3"/>
      <c r="F85" s="3">
        <v>0</v>
      </c>
      <c r="G85" s="3" t="s">
        <v>24</v>
      </c>
      <c r="H85" s="3" t="s">
        <v>303</v>
      </c>
      <c r="I85" s="3" t="s">
        <v>304</v>
      </c>
      <c r="J85" s="3" t="s">
        <v>305</v>
      </c>
      <c r="K85" s="3" t="s">
        <v>256</v>
      </c>
      <c r="L85" s="3">
        <v>100</v>
      </c>
      <c r="M85" s="3"/>
      <c r="N85" s="3"/>
      <c r="O85" s="8">
        <f t="shared" ref="O85:O86" si="29">IF(N85=4,3,IF(N85=3,2,IF(N85=2,1,0)))</f>
        <v>0</v>
      </c>
      <c r="P85" s="9">
        <v>3</v>
      </c>
      <c r="Q85" s="13">
        <f t="shared" si="27"/>
        <v>0</v>
      </c>
      <c r="R85" s="10" t="s">
        <v>30</v>
      </c>
      <c r="S85" s="3">
        <f>SUM(P2:P99)</f>
        <v>198</v>
      </c>
      <c r="T85" s="3">
        <v>200</v>
      </c>
      <c r="U85" s="3">
        <f t="shared" si="28"/>
        <v>3.0303030303030303</v>
      </c>
      <c r="V85" s="15" t="s">
        <v>446</v>
      </c>
      <c r="W85" s="15" t="s">
        <v>447</v>
      </c>
    </row>
    <row r="86" spans="1:23" ht="39" x14ac:dyDescent="0.35">
      <c r="A86" s="3" t="s">
        <v>21</v>
      </c>
      <c r="B86" s="3" t="s">
        <v>299</v>
      </c>
      <c r="C86" s="3" t="s">
        <v>306</v>
      </c>
      <c r="D86" s="3"/>
      <c r="E86" s="3"/>
      <c r="F86" s="3">
        <v>0</v>
      </c>
      <c r="G86" s="3" t="s">
        <v>24</v>
      </c>
      <c r="H86" s="3" t="s">
        <v>307</v>
      </c>
      <c r="I86" s="3" t="s">
        <v>308</v>
      </c>
      <c r="J86" s="3" t="s">
        <v>26</v>
      </c>
      <c r="K86" s="3" t="s">
        <v>309</v>
      </c>
      <c r="L86" s="3" t="s">
        <v>310</v>
      </c>
      <c r="M86" s="3"/>
      <c r="N86" s="3"/>
      <c r="O86" s="8">
        <f t="shared" si="29"/>
        <v>0</v>
      </c>
      <c r="P86" s="9">
        <v>3</v>
      </c>
      <c r="Q86" s="13">
        <f t="shared" si="27"/>
        <v>0</v>
      </c>
      <c r="R86" s="10" t="s">
        <v>30</v>
      </c>
      <c r="S86" s="3">
        <f>SUM(P2:P99)</f>
        <v>198</v>
      </c>
      <c r="T86" s="3">
        <v>200</v>
      </c>
      <c r="U86" s="3">
        <f t="shared" si="28"/>
        <v>3.0303030303030303</v>
      </c>
      <c r="V86" s="15" t="s">
        <v>448</v>
      </c>
      <c r="W86" s="15" t="s">
        <v>449</v>
      </c>
    </row>
    <row r="87" spans="1:23" ht="39" x14ac:dyDescent="0.35">
      <c r="A87" s="3" t="s">
        <v>21</v>
      </c>
      <c r="B87" s="3" t="s">
        <v>299</v>
      </c>
      <c r="C87" s="3" t="s">
        <v>311</v>
      </c>
      <c r="D87" s="3"/>
      <c r="E87" s="3"/>
      <c r="F87" s="3">
        <v>0</v>
      </c>
      <c r="G87" s="3" t="s">
        <v>24</v>
      </c>
      <c r="H87" s="3" t="s">
        <v>312</v>
      </c>
      <c r="I87" s="3" t="s">
        <v>41</v>
      </c>
      <c r="J87" s="3" t="s">
        <v>42</v>
      </c>
      <c r="K87" s="3"/>
      <c r="L87" s="3"/>
      <c r="M87" s="3"/>
      <c r="N87" s="3"/>
      <c r="O87" s="8">
        <f>IF(N87=1,3,0)</f>
        <v>0</v>
      </c>
      <c r="P87" s="9">
        <v>2</v>
      </c>
      <c r="Q87" s="13">
        <f t="shared" si="27"/>
        <v>0</v>
      </c>
      <c r="R87" s="10" t="s">
        <v>43</v>
      </c>
      <c r="S87" s="3">
        <f>SUM(P2:P99)</f>
        <v>198</v>
      </c>
      <c r="T87" s="3">
        <v>200</v>
      </c>
      <c r="U87" s="3">
        <f t="shared" si="28"/>
        <v>2.0202020202020203</v>
      </c>
      <c r="V87" s="15" t="s">
        <v>450</v>
      </c>
      <c r="W87" s="15" t="s">
        <v>451</v>
      </c>
    </row>
    <row r="88" spans="1:23" ht="26" x14ac:dyDescent="0.35">
      <c r="A88" s="3" t="s">
        <v>21</v>
      </c>
      <c r="B88" s="3" t="s">
        <v>299</v>
      </c>
      <c r="C88" s="3" t="s">
        <v>313</v>
      </c>
      <c r="D88" s="3"/>
      <c r="E88" s="3"/>
      <c r="F88" s="3">
        <v>0</v>
      </c>
      <c r="G88" s="3" t="s">
        <v>24</v>
      </c>
      <c r="H88" s="3" t="s">
        <v>314</v>
      </c>
      <c r="I88" s="3" t="s">
        <v>315</v>
      </c>
      <c r="J88" s="3" t="s">
        <v>26</v>
      </c>
      <c r="K88" s="3" t="s">
        <v>305</v>
      </c>
      <c r="L88" s="3" t="s">
        <v>316</v>
      </c>
      <c r="M88" s="3"/>
      <c r="N88" s="3"/>
      <c r="O88" s="8">
        <f>IF(N88=4,3,IF(N88=3,2,IF(N88=2,1,0)))</f>
        <v>0</v>
      </c>
      <c r="P88" s="9">
        <v>3</v>
      </c>
      <c r="Q88" s="13">
        <f t="shared" si="27"/>
        <v>0</v>
      </c>
      <c r="R88" s="10" t="s">
        <v>30</v>
      </c>
      <c r="S88" s="3">
        <f>SUM(P2:P99)</f>
        <v>198</v>
      </c>
      <c r="T88" s="3">
        <v>200</v>
      </c>
      <c r="U88" s="3">
        <f t="shared" si="28"/>
        <v>3.0303030303030303</v>
      </c>
      <c r="V88" s="15" t="s">
        <v>452</v>
      </c>
      <c r="W88" s="15" t="s">
        <v>453</v>
      </c>
    </row>
    <row r="89" spans="1:23" ht="26" x14ac:dyDescent="0.35">
      <c r="A89" s="3" t="s">
        <v>21</v>
      </c>
      <c r="B89" s="3" t="s">
        <v>299</v>
      </c>
      <c r="C89" s="3" t="s">
        <v>317</v>
      </c>
      <c r="D89" s="3"/>
      <c r="E89" s="3"/>
      <c r="F89" s="3">
        <v>0</v>
      </c>
      <c r="G89" s="3" t="s">
        <v>24</v>
      </c>
      <c r="H89" s="3" t="s">
        <v>318</v>
      </c>
      <c r="I89" s="3">
        <v>1</v>
      </c>
      <c r="J89" s="3">
        <v>2</v>
      </c>
      <c r="K89" s="3" t="s">
        <v>319</v>
      </c>
      <c r="L89" s="3">
        <v>0</v>
      </c>
      <c r="M89" s="3"/>
      <c r="N89" s="3"/>
      <c r="O89" s="8">
        <f>IF(N89=3,3,IF(N89=2,2,IF(N89=1,1,0)))</f>
        <v>0</v>
      </c>
      <c r="P89" s="9">
        <v>2</v>
      </c>
      <c r="Q89" s="13">
        <f t="shared" si="27"/>
        <v>0</v>
      </c>
      <c r="R89" s="10" t="s">
        <v>43</v>
      </c>
      <c r="S89" s="3">
        <f>SUM(P2:P99)</f>
        <v>198</v>
      </c>
      <c r="T89" s="3">
        <v>200</v>
      </c>
      <c r="U89" s="3">
        <f t="shared" si="28"/>
        <v>2.0202020202020203</v>
      </c>
      <c r="V89" s="15" t="s">
        <v>454</v>
      </c>
      <c r="W89" s="15" t="s">
        <v>455</v>
      </c>
    </row>
    <row r="90" spans="1:23" ht="52" x14ac:dyDescent="0.35">
      <c r="A90" s="3" t="s">
        <v>21</v>
      </c>
      <c r="B90" s="3" t="s">
        <v>299</v>
      </c>
      <c r="C90" s="3" t="s">
        <v>320</v>
      </c>
      <c r="D90" s="3"/>
      <c r="E90" s="3"/>
      <c r="F90" s="3">
        <v>0</v>
      </c>
      <c r="G90" s="3" t="s">
        <v>24</v>
      </c>
      <c r="H90" s="3" t="s">
        <v>321</v>
      </c>
      <c r="I90" s="3" t="s">
        <v>41</v>
      </c>
      <c r="J90" s="3" t="s">
        <v>42</v>
      </c>
      <c r="K90" s="3"/>
      <c r="L90" s="3"/>
      <c r="M90" s="3"/>
      <c r="N90" s="3"/>
      <c r="O90" s="8">
        <f>IF(N90=1,3,0)</f>
        <v>0</v>
      </c>
      <c r="P90" s="9">
        <v>2</v>
      </c>
      <c r="Q90" s="13">
        <f t="shared" si="27"/>
        <v>0</v>
      </c>
      <c r="R90" s="10" t="s">
        <v>43</v>
      </c>
      <c r="S90" s="3">
        <f>SUM(P2:P99)</f>
        <v>198</v>
      </c>
      <c r="T90" s="3">
        <v>200</v>
      </c>
      <c r="U90" s="3">
        <f t="shared" si="28"/>
        <v>2.0202020202020203</v>
      </c>
      <c r="V90" s="15" t="s">
        <v>456</v>
      </c>
      <c r="W90" s="15" t="s">
        <v>457</v>
      </c>
    </row>
    <row r="91" spans="1:23" ht="39" x14ac:dyDescent="0.35">
      <c r="A91" s="3" t="s">
        <v>21</v>
      </c>
      <c r="B91" s="3" t="s">
        <v>299</v>
      </c>
      <c r="C91" s="3" t="s">
        <v>322</v>
      </c>
      <c r="D91" s="3"/>
      <c r="E91" s="3"/>
      <c r="F91" s="3">
        <v>0</v>
      </c>
      <c r="G91" s="3" t="s">
        <v>24</v>
      </c>
      <c r="H91" s="3" t="s">
        <v>323</v>
      </c>
      <c r="I91" s="3" t="s">
        <v>41</v>
      </c>
      <c r="J91" s="3" t="s">
        <v>42</v>
      </c>
      <c r="K91" s="3"/>
      <c r="L91" s="3"/>
      <c r="M91" s="3"/>
      <c r="N91" s="3"/>
      <c r="O91" s="8">
        <f>IF(N91=2,3,0)</f>
        <v>0</v>
      </c>
      <c r="P91" s="9">
        <v>1</v>
      </c>
      <c r="Q91" s="13">
        <f t="shared" si="27"/>
        <v>0</v>
      </c>
      <c r="R91" s="10" t="s">
        <v>57</v>
      </c>
      <c r="S91" s="3">
        <f>SUM(P2:P99)</f>
        <v>198</v>
      </c>
      <c r="T91" s="3">
        <v>200</v>
      </c>
      <c r="U91" s="3">
        <f t="shared" si="28"/>
        <v>1.0101010101010102</v>
      </c>
      <c r="V91" s="15" t="s">
        <v>458</v>
      </c>
      <c r="W91" s="15" t="s">
        <v>459</v>
      </c>
    </row>
    <row r="92" spans="1:23" ht="26" x14ac:dyDescent="0.35">
      <c r="A92" s="3" t="s">
        <v>21</v>
      </c>
      <c r="B92" s="3" t="s">
        <v>299</v>
      </c>
      <c r="C92" s="3" t="s">
        <v>324</v>
      </c>
      <c r="D92" s="3"/>
      <c r="E92" s="3"/>
      <c r="F92" s="3">
        <v>0</v>
      </c>
      <c r="G92" s="3" t="s">
        <v>24</v>
      </c>
      <c r="H92" s="3" t="s">
        <v>325</v>
      </c>
      <c r="I92" s="3" t="s">
        <v>101</v>
      </c>
      <c r="J92" s="3" t="s">
        <v>102</v>
      </c>
      <c r="K92" s="3" t="s">
        <v>196</v>
      </c>
      <c r="L92" s="3" t="s">
        <v>326</v>
      </c>
      <c r="M92" s="3"/>
      <c r="N92" s="3"/>
      <c r="O92" s="8">
        <f>IF(N91=2,3,IF(N92=1,3,IF(N92=2,2,IF(N92=3,1,0))))</f>
        <v>0</v>
      </c>
      <c r="P92" s="9">
        <v>2</v>
      </c>
      <c r="Q92" s="13">
        <f t="shared" si="27"/>
        <v>0</v>
      </c>
      <c r="R92" s="10" t="s">
        <v>43</v>
      </c>
      <c r="S92" s="3">
        <f>SUM(P2:P99)</f>
        <v>198</v>
      </c>
      <c r="T92" s="3">
        <v>200</v>
      </c>
      <c r="U92" s="3">
        <f t="shared" si="28"/>
        <v>2.0202020202020203</v>
      </c>
      <c r="V92" s="15" t="s">
        <v>460</v>
      </c>
      <c r="W92" s="15" t="s">
        <v>461</v>
      </c>
    </row>
    <row r="93" spans="1:23" ht="52" x14ac:dyDescent="0.35">
      <c r="A93" s="3" t="s">
        <v>21</v>
      </c>
      <c r="B93" s="3" t="s">
        <v>299</v>
      </c>
      <c r="C93" s="3" t="s">
        <v>327</v>
      </c>
      <c r="D93" s="3"/>
      <c r="E93" s="3"/>
      <c r="F93" s="3">
        <v>0</v>
      </c>
      <c r="G93" s="3" t="s">
        <v>24</v>
      </c>
      <c r="H93" s="3" t="s">
        <v>328</v>
      </c>
      <c r="I93" s="3">
        <v>0</v>
      </c>
      <c r="J93" s="3">
        <v>1</v>
      </c>
      <c r="K93" s="3" t="s">
        <v>329</v>
      </c>
      <c r="L93" s="3" t="s">
        <v>319</v>
      </c>
      <c r="M93" s="3"/>
      <c r="N93" s="3"/>
      <c r="O93" s="8">
        <f>IF(N93=4,3,IF(N93=3,2,IF(N93=2,1,0)))</f>
        <v>0</v>
      </c>
      <c r="P93" s="9">
        <v>2</v>
      </c>
      <c r="Q93" s="13">
        <f t="shared" si="27"/>
        <v>0</v>
      </c>
      <c r="R93" s="10" t="s">
        <v>43</v>
      </c>
      <c r="S93" s="3">
        <f>SUM(P2:P99)</f>
        <v>198</v>
      </c>
      <c r="T93" s="3">
        <v>200</v>
      </c>
      <c r="U93" s="3">
        <f t="shared" si="28"/>
        <v>2.0202020202020203</v>
      </c>
      <c r="V93" s="15" t="s">
        <v>462</v>
      </c>
      <c r="W93" s="15" t="s">
        <v>463</v>
      </c>
    </row>
    <row r="94" spans="1:23" ht="26" x14ac:dyDescent="0.35">
      <c r="A94" s="3" t="s">
        <v>21</v>
      </c>
      <c r="B94" s="3" t="s">
        <v>299</v>
      </c>
      <c r="C94" s="3" t="s">
        <v>330</v>
      </c>
      <c r="D94" s="3"/>
      <c r="E94" s="3" t="s">
        <v>327</v>
      </c>
      <c r="F94" s="3">
        <v>1</v>
      </c>
      <c r="G94" s="3" t="s">
        <v>24</v>
      </c>
      <c r="H94" s="3" t="s">
        <v>331</v>
      </c>
      <c r="I94" s="3" t="s">
        <v>41</v>
      </c>
      <c r="J94" s="3" t="s">
        <v>42</v>
      </c>
      <c r="K94" s="3"/>
      <c r="L94" s="3"/>
      <c r="M94" s="3"/>
      <c r="N94" s="3"/>
      <c r="O94" s="8">
        <f t="shared" ref="O94:O95" si="30">IF($N$93=1,0,IF(N94=1,3,0))</f>
        <v>0</v>
      </c>
      <c r="P94" s="9">
        <v>3</v>
      </c>
      <c r="Q94" s="13">
        <f t="shared" si="27"/>
        <v>0</v>
      </c>
      <c r="R94" s="10" t="s">
        <v>30</v>
      </c>
      <c r="S94" s="3">
        <f>SUM(P2:P99)</f>
        <v>198</v>
      </c>
      <c r="T94" s="3">
        <v>200</v>
      </c>
      <c r="U94" s="3">
        <f t="shared" si="28"/>
        <v>3.0303030303030303</v>
      </c>
      <c r="V94" s="15" t="s">
        <v>464</v>
      </c>
      <c r="W94" s="15" t="s">
        <v>465</v>
      </c>
    </row>
    <row r="95" spans="1:23" ht="26" x14ac:dyDescent="0.35">
      <c r="A95" s="3" t="s">
        <v>21</v>
      </c>
      <c r="B95" s="3" t="s">
        <v>299</v>
      </c>
      <c r="C95" s="3" t="s">
        <v>332</v>
      </c>
      <c r="D95" s="3"/>
      <c r="E95" s="3" t="s">
        <v>327</v>
      </c>
      <c r="F95" s="3">
        <v>1</v>
      </c>
      <c r="G95" s="3" t="s">
        <v>24</v>
      </c>
      <c r="H95" s="3" t="s">
        <v>333</v>
      </c>
      <c r="I95" s="3" t="s">
        <v>41</v>
      </c>
      <c r="J95" s="3" t="s">
        <v>42</v>
      </c>
      <c r="K95" s="3"/>
      <c r="L95" s="3"/>
      <c r="M95" s="3"/>
      <c r="N95" s="3"/>
      <c r="O95" s="8">
        <f t="shared" si="30"/>
        <v>0</v>
      </c>
      <c r="P95" s="9">
        <v>3</v>
      </c>
      <c r="Q95" s="13">
        <f t="shared" si="27"/>
        <v>0</v>
      </c>
      <c r="R95" s="10" t="s">
        <v>30</v>
      </c>
      <c r="S95" s="3">
        <f>SUM(P2:P99)</f>
        <v>198</v>
      </c>
      <c r="T95" s="3">
        <v>200</v>
      </c>
      <c r="U95" s="3">
        <f t="shared" si="28"/>
        <v>3.0303030303030303</v>
      </c>
      <c r="V95" s="15" t="s">
        <v>464</v>
      </c>
      <c r="W95" s="15" t="s">
        <v>466</v>
      </c>
    </row>
    <row r="96" spans="1:23" ht="26" x14ac:dyDescent="0.35">
      <c r="A96" s="3" t="s">
        <v>21</v>
      </c>
      <c r="B96" s="3" t="s">
        <v>299</v>
      </c>
      <c r="C96" s="3" t="s">
        <v>334</v>
      </c>
      <c r="D96" s="3"/>
      <c r="E96" s="3"/>
      <c r="F96" s="3">
        <v>0</v>
      </c>
      <c r="G96" s="3" t="s">
        <v>24</v>
      </c>
      <c r="H96" s="3" t="s">
        <v>335</v>
      </c>
      <c r="I96" s="3" t="s">
        <v>310</v>
      </c>
      <c r="J96" s="3" t="s">
        <v>336</v>
      </c>
      <c r="K96" s="3" t="s">
        <v>337</v>
      </c>
      <c r="L96" s="3" t="s">
        <v>338</v>
      </c>
      <c r="M96" s="3"/>
      <c r="N96" s="3"/>
      <c r="O96" s="8">
        <f t="shared" ref="O96:O98" si="31">IF(N96=1,3,IF(N96=2,2,IF(N96=3,1,0)))</f>
        <v>0</v>
      </c>
      <c r="P96" s="9">
        <v>3</v>
      </c>
      <c r="Q96" s="13">
        <f t="shared" si="27"/>
        <v>0</v>
      </c>
      <c r="R96" s="10" t="s">
        <v>30</v>
      </c>
      <c r="S96" s="3">
        <f>SUM(P2:P99)</f>
        <v>198</v>
      </c>
      <c r="T96" s="3">
        <v>200</v>
      </c>
      <c r="U96" s="3">
        <f t="shared" si="28"/>
        <v>3.0303030303030303</v>
      </c>
      <c r="V96" s="15" t="s">
        <v>467</v>
      </c>
      <c r="W96" s="15" t="s">
        <v>468</v>
      </c>
    </row>
    <row r="97" spans="1:23" ht="26" x14ac:dyDescent="0.35">
      <c r="A97" s="3" t="s">
        <v>21</v>
      </c>
      <c r="B97" s="3" t="s">
        <v>299</v>
      </c>
      <c r="C97" s="3" t="s">
        <v>339</v>
      </c>
      <c r="D97" s="3"/>
      <c r="E97" s="3"/>
      <c r="F97" s="3">
        <v>0</v>
      </c>
      <c r="G97" s="3" t="s">
        <v>24</v>
      </c>
      <c r="H97" s="3" t="s">
        <v>340</v>
      </c>
      <c r="I97" s="3" t="s">
        <v>341</v>
      </c>
      <c r="J97" s="3" t="s">
        <v>342</v>
      </c>
      <c r="K97" s="3" t="s">
        <v>310</v>
      </c>
      <c r="L97" s="3" t="s">
        <v>343</v>
      </c>
      <c r="M97" s="3"/>
      <c r="N97" s="3"/>
      <c r="O97" s="8">
        <f t="shared" si="31"/>
        <v>0</v>
      </c>
      <c r="P97" s="9">
        <v>3</v>
      </c>
      <c r="Q97" s="13">
        <f t="shared" si="27"/>
        <v>0</v>
      </c>
      <c r="R97" s="10" t="s">
        <v>30</v>
      </c>
      <c r="S97" s="3">
        <f>SUM(P2:P99)</f>
        <v>198</v>
      </c>
      <c r="T97" s="3">
        <v>200</v>
      </c>
      <c r="U97" s="3">
        <f t="shared" si="28"/>
        <v>3.0303030303030303</v>
      </c>
      <c r="V97" s="6" t="s">
        <v>469</v>
      </c>
      <c r="W97" s="15" t="s">
        <v>470</v>
      </c>
    </row>
    <row r="98" spans="1:23" ht="26" x14ac:dyDescent="0.35">
      <c r="A98" s="3" t="s">
        <v>21</v>
      </c>
      <c r="B98" s="3" t="s">
        <v>299</v>
      </c>
      <c r="C98" s="3" t="s">
        <v>344</v>
      </c>
      <c r="D98" s="3"/>
      <c r="E98" s="3"/>
      <c r="F98" s="3">
        <v>0</v>
      </c>
      <c r="G98" s="3" t="s">
        <v>24</v>
      </c>
      <c r="H98" s="3" t="s">
        <v>345</v>
      </c>
      <c r="I98" s="3" t="s">
        <v>346</v>
      </c>
      <c r="J98" s="3" t="s">
        <v>201</v>
      </c>
      <c r="K98" s="3" t="s">
        <v>150</v>
      </c>
      <c r="L98" s="3" t="s">
        <v>200</v>
      </c>
      <c r="M98" s="3"/>
      <c r="N98" s="3"/>
      <c r="O98" s="8">
        <f t="shared" si="31"/>
        <v>0</v>
      </c>
      <c r="P98" s="9">
        <v>1</v>
      </c>
      <c r="Q98" s="13">
        <f t="shared" si="27"/>
        <v>0</v>
      </c>
      <c r="R98" s="10" t="s">
        <v>57</v>
      </c>
      <c r="S98" s="3">
        <f>SUM(P2:P99)</f>
        <v>198</v>
      </c>
      <c r="T98" s="3">
        <v>200</v>
      </c>
      <c r="U98" s="3">
        <f t="shared" si="28"/>
        <v>1.0101010101010102</v>
      </c>
      <c r="V98" s="6" t="s">
        <v>469</v>
      </c>
      <c r="W98" s="15" t="s">
        <v>471</v>
      </c>
    </row>
    <row r="99" spans="1:23" ht="26" x14ac:dyDescent="0.35">
      <c r="A99" s="3" t="s">
        <v>21</v>
      </c>
      <c r="B99" s="3" t="s">
        <v>299</v>
      </c>
      <c r="C99" s="3" t="s">
        <v>347</v>
      </c>
      <c r="D99" s="3"/>
      <c r="E99" s="3"/>
      <c r="F99" s="3">
        <v>0</v>
      </c>
      <c r="G99" s="3" t="s">
        <v>24</v>
      </c>
      <c r="H99" s="3" t="s">
        <v>348</v>
      </c>
      <c r="I99" s="3">
        <v>2</v>
      </c>
      <c r="J99" s="3" t="s">
        <v>349</v>
      </c>
      <c r="K99" s="3" t="s">
        <v>350</v>
      </c>
      <c r="L99" s="3" t="s">
        <v>351</v>
      </c>
      <c r="M99" s="3"/>
      <c r="N99" s="3"/>
      <c r="O99" s="8">
        <f>IF(N99=2,1,IF(N99=3,2,IF(N99=4,3,0)))</f>
        <v>0</v>
      </c>
      <c r="P99" s="9">
        <v>2</v>
      </c>
      <c r="Q99" s="13">
        <f t="shared" si="27"/>
        <v>0</v>
      </c>
      <c r="R99" s="10" t="s">
        <v>43</v>
      </c>
      <c r="S99" s="3">
        <f>SUM(P2:P99)</f>
        <v>198</v>
      </c>
      <c r="T99" s="3">
        <v>200</v>
      </c>
      <c r="U99" s="19">
        <f t="shared" si="28"/>
        <v>2.0202020202020203</v>
      </c>
      <c r="V99" s="4" t="s">
        <v>469</v>
      </c>
      <c r="W99" s="15" t="s">
        <v>472</v>
      </c>
    </row>
    <row r="100" spans="1:23" ht="15.5" x14ac:dyDescent="0.3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>
        <f>SUM(P2:P99)</f>
        <v>198</v>
      </c>
      <c r="Q100" s="11"/>
      <c r="R100" s="11"/>
      <c r="S100" s="11"/>
      <c r="T100" s="11"/>
      <c r="U100" s="11"/>
      <c r="V100" s="11"/>
      <c r="W100" s="11"/>
    </row>
    <row r="101" spans="1:23" ht="15.5" x14ac:dyDescent="0.35">
      <c r="H101" s="2"/>
      <c r="I101" s="1"/>
      <c r="J101" s="1"/>
      <c r="K101" s="1"/>
      <c r="L101" s="1"/>
      <c r="S101" s="1"/>
      <c r="T101" s="1"/>
      <c r="U101" s="1"/>
    </row>
    <row r="102" spans="1:23" ht="15.5" x14ac:dyDescent="0.35">
      <c r="H102" s="2"/>
      <c r="I102" s="1"/>
      <c r="J102" s="1"/>
      <c r="K102" s="1"/>
      <c r="L102" s="1"/>
      <c r="S102" s="1"/>
      <c r="T102" s="1"/>
      <c r="U102" s="1"/>
    </row>
    <row r="103" spans="1:23" ht="15.5" x14ac:dyDescent="0.35">
      <c r="H103" s="2"/>
      <c r="I103" s="1"/>
      <c r="J103" s="1"/>
      <c r="K103" s="1"/>
      <c r="L103" s="1"/>
      <c r="S103" s="1"/>
      <c r="T103" s="1"/>
      <c r="U103" s="1"/>
    </row>
    <row r="104" spans="1:23" ht="15.5" x14ac:dyDescent="0.35">
      <c r="H104" s="2"/>
      <c r="I104" s="1"/>
      <c r="J104" s="1"/>
      <c r="K104" s="1"/>
      <c r="L104" s="1"/>
      <c r="S104" s="1"/>
      <c r="T104" s="1"/>
      <c r="U104" s="1"/>
    </row>
    <row r="105" spans="1:23" ht="15.5" x14ac:dyDescent="0.35">
      <c r="H105" s="2"/>
      <c r="I105" s="1"/>
      <c r="J105" s="1"/>
      <c r="K105" s="1"/>
      <c r="L105" s="1"/>
      <c r="S105" s="1"/>
      <c r="T105" s="1"/>
      <c r="U105" s="1"/>
    </row>
    <row r="106" spans="1:23" ht="15.5" x14ac:dyDescent="0.35">
      <c r="H106" s="2"/>
      <c r="I106" s="1"/>
      <c r="J106" s="1"/>
      <c r="K106" s="1"/>
      <c r="L106" s="1"/>
      <c r="S106" s="1"/>
      <c r="T106" s="1"/>
      <c r="U106" s="1"/>
    </row>
    <row r="107" spans="1:23" ht="15.5" x14ac:dyDescent="0.35">
      <c r="H107" s="2"/>
      <c r="I107" s="1"/>
      <c r="J107" s="1"/>
      <c r="K107" s="1"/>
      <c r="L107" s="1"/>
      <c r="S107" s="1"/>
      <c r="T107" s="1"/>
      <c r="U107" s="1"/>
    </row>
    <row r="108" spans="1:23" ht="15.5" x14ac:dyDescent="0.35">
      <c r="H108" s="2"/>
      <c r="I108" s="1"/>
      <c r="J108" s="1"/>
      <c r="K108" s="1"/>
      <c r="L108" s="1"/>
      <c r="S108" s="1"/>
      <c r="T108" s="1"/>
      <c r="U108" s="1"/>
    </row>
    <row r="109" spans="1:23" ht="15.5" x14ac:dyDescent="0.35">
      <c r="H109" s="2"/>
      <c r="I109" s="1"/>
      <c r="J109" s="1"/>
      <c r="K109" s="1"/>
      <c r="L109" s="1"/>
      <c r="S109" s="1"/>
      <c r="T109" s="1"/>
      <c r="U109" s="1"/>
    </row>
    <row r="110" spans="1:23" ht="15.5" x14ac:dyDescent="0.35">
      <c r="H110" s="2"/>
      <c r="I110" s="1"/>
      <c r="J110" s="1"/>
      <c r="K110" s="1"/>
      <c r="L110" s="1"/>
      <c r="S110" s="1"/>
      <c r="T110" s="1"/>
      <c r="U110" s="1"/>
    </row>
    <row r="111" spans="1:23" ht="15.5" x14ac:dyDescent="0.35">
      <c r="H111" s="2"/>
      <c r="I111" s="1"/>
      <c r="J111" s="1"/>
      <c r="K111" s="1"/>
      <c r="L111" s="1"/>
      <c r="S111" s="1"/>
      <c r="T111" s="1"/>
      <c r="U111" s="1"/>
    </row>
    <row r="112" spans="1:23" ht="15.5" x14ac:dyDescent="0.35">
      <c r="H112" s="2"/>
      <c r="I112" s="1"/>
      <c r="J112" s="1"/>
      <c r="K112" s="1"/>
      <c r="L112" s="1"/>
      <c r="S112" s="1"/>
      <c r="T112" s="1"/>
      <c r="U112" s="1"/>
    </row>
    <row r="113" spans="8:21" ht="15.5" x14ac:dyDescent="0.35">
      <c r="H113" s="2"/>
      <c r="I113" s="1"/>
      <c r="J113" s="1"/>
      <c r="K113" s="1"/>
      <c r="L113" s="1"/>
      <c r="S113" s="1"/>
      <c r="T113" s="1"/>
      <c r="U113" s="1"/>
    </row>
    <row r="114" spans="8:21" ht="15.5" x14ac:dyDescent="0.35">
      <c r="H114" s="2"/>
      <c r="I114" s="1"/>
      <c r="J114" s="1"/>
      <c r="K114" s="1"/>
      <c r="L114" s="1"/>
      <c r="S114" s="1"/>
      <c r="T114" s="1"/>
      <c r="U114" s="1"/>
    </row>
    <row r="115" spans="8:21" ht="15.5" x14ac:dyDescent="0.35">
      <c r="H115" s="2"/>
      <c r="I115" s="1"/>
      <c r="J115" s="1"/>
      <c r="K115" s="1"/>
      <c r="L115" s="1"/>
      <c r="S115" s="1"/>
      <c r="T115" s="1"/>
      <c r="U115" s="1"/>
    </row>
    <row r="116" spans="8:21" ht="15.5" x14ac:dyDescent="0.35">
      <c r="H116" s="2"/>
      <c r="I116" s="1"/>
      <c r="J116" s="1"/>
      <c r="K116" s="1"/>
      <c r="L116" s="1"/>
      <c r="S116" s="1"/>
      <c r="T116" s="1"/>
      <c r="U116" s="1"/>
    </row>
    <row r="117" spans="8:21" ht="15.5" x14ac:dyDescent="0.35">
      <c r="H117" s="2"/>
      <c r="I117" s="1"/>
      <c r="J117" s="1"/>
      <c r="K117" s="1"/>
      <c r="L117" s="1"/>
      <c r="S117" s="1"/>
      <c r="T117" s="1"/>
      <c r="U117" s="1"/>
    </row>
    <row r="118" spans="8:21" ht="15.5" x14ac:dyDescent="0.35">
      <c r="H118" s="2"/>
      <c r="I118" s="1"/>
      <c r="J118" s="1"/>
      <c r="K118" s="1"/>
      <c r="L118" s="1"/>
      <c r="S118" s="1"/>
      <c r="T118" s="1"/>
      <c r="U118" s="1"/>
    </row>
    <row r="119" spans="8:21" ht="15.5" x14ac:dyDescent="0.35">
      <c r="H119" s="2"/>
      <c r="I119" s="1"/>
      <c r="J119" s="1"/>
      <c r="K119" s="1"/>
      <c r="L119" s="1"/>
      <c r="S119" s="1"/>
      <c r="T119" s="1"/>
      <c r="U119" s="1"/>
    </row>
    <row r="120" spans="8:21" ht="15.5" x14ac:dyDescent="0.35">
      <c r="H120" s="2"/>
      <c r="I120" s="1"/>
      <c r="J120" s="1"/>
      <c r="K120" s="1"/>
      <c r="L120" s="1"/>
      <c r="S120" s="1"/>
      <c r="T120" s="1"/>
      <c r="U120" s="1"/>
    </row>
    <row r="121" spans="8:21" ht="15.5" x14ac:dyDescent="0.35">
      <c r="H121" s="2"/>
      <c r="I121" s="1"/>
      <c r="J121" s="1"/>
      <c r="K121" s="1"/>
      <c r="L121" s="1"/>
      <c r="S121" s="1"/>
      <c r="T121" s="1"/>
      <c r="U121" s="1"/>
    </row>
    <row r="122" spans="8:21" ht="15.5" x14ac:dyDescent="0.35">
      <c r="H122" s="2"/>
      <c r="I122" s="1"/>
      <c r="J122" s="1"/>
      <c r="K122" s="1"/>
      <c r="L122" s="1"/>
      <c r="S122" s="1"/>
      <c r="T122" s="1"/>
      <c r="U122" s="1"/>
    </row>
    <row r="123" spans="8:21" ht="15.5" x14ac:dyDescent="0.35">
      <c r="H123" s="2"/>
      <c r="I123" s="1"/>
      <c r="J123" s="1"/>
      <c r="K123" s="1"/>
      <c r="L123" s="1"/>
      <c r="S123" s="1"/>
      <c r="T123" s="1"/>
      <c r="U123" s="1"/>
    </row>
    <row r="124" spans="8:21" ht="15.5" x14ac:dyDescent="0.35">
      <c r="H124" s="2"/>
      <c r="I124" s="1"/>
      <c r="J124" s="1"/>
      <c r="K124" s="1"/>
      <c r="L124" s="1"/>
      <c r="S124" s="1"/>
      <c r="T124" s="1"/>
      <c r="U124" s="1"/>
    </row>
    <row r="125" spans="8:21" ht="15.5" x14ac:dyDescent="0.35">
      <c r="H125" s="2"/>
      <c r="I125" s="1"/>
      <c r="J125" s="1"/>
      <c r="K125" s="1"/>
      <c r="L125" s="1"/>
      <c r="S125" s="1"/>
      <c r="T125" s="1"/>
      <c r="U125" s="1"/>
    </row>
    <row r="126" spans="8:21" ht="15.5" x14ac:dyDescent="0.35">
      <c r="H126" s="2"/>
      <c r="I126" s="1"/>
      <c r="J126" s="1"/>
      <c r="K126" s="1"/>
      <c r="L126" s="1"/>
      <c r="S126" s="1"/>
      <c r="T126" s="1"/>
      <c r="U126" s="1"/>
    </row>
    <row r="127" spans="8:21" ht="15.5" x14ac:dyDescent="0.35">
      <c r="H127" s="2"/>
      <c r="I127" s="1"/>
      <c r="J127" s="1"/>
      <c r="K127" s="1"/>
      <c r="L127" s="1"/>
      <c r="S127" s="1"/>
      <c r="T127" s="1"/>
      <c r="U127" s="1"/>
    </row>
    <row r="128" spans="8:21" ht="15.5" x14ac:dyDescent="0.35">
      <c r="H128" s="2"/>
      <c r="I128" s="1"/>
      <c r="J128" s="1"/>
      <c r="K128" s="1"/>
      <c r="L128" s="1"/>
      <c r="S128" s="1"/>
      <c r="T128" s="1"/>
      <c r="U128" s="1"/>
    </row>
    <row r="129" spans="8:21" ht="15.5" x14ac:dyDescent="0.35">
      <c r="H129" s="2"/>
      <c r="I129" s="1"/>
      <c r="J129" s="1"/>
      <c r="K129" s="1"/>
      <c r="L129" s="1"/>
      <c r="S129" s="1"/>
      <c r="T129" s="1"/>
      <c r="U129" s="1"/>
    </row>
    <row r="130" spans="8:21" ht="15.5" x14ac:dyDescent="0.35">
      <c r="H130" s="2"/>
      <c r="I130" s="1"/>
      <c r="J130" s="1"/>
      <c r="K130" s="1"/>
      <c r="L130" s="1"/>
      <c r="S130" s="1"/>
      <c r="T130" s="1"/>
      <c r="U130" s="1"/>
    </row>
    <row r="131" spans="8:21" ht="15.5" x14ac:dyDescent="0.35">
      <c r="H131" s="2"/>
      <c r="I131" s="1"/>
      <c r="J131" s="1"/>
      <c r="K131" s="1"/>
      <c r="L131" s="1"/>
      <c r="S131" s="1"/>
      <c r="T131" s="1"/>
      <c r="U131" s="1"/>
    </row>
    <row r="132" spans="8:21" ht="15.5" x14ac:dyDescent="0.35">
      <c r="H132" s="2"/>
      <c r="I132" s="1"/>
      <c r="J132" s="1"/>
      <c r="K132" s="1"/>
      <c r="L132" s="1"/>
      <c r="S132" s="1"/>
      <c r="T132" s="1"/>
      <c r="U132" s="1"/>
    </row>
    <row r="133" spans="8:21" ht="15.5" x14ac:dyDescent="0.35">
      <c r="H133" s="2"/>
      <c r="I133" s="1"/>
      <c r="J133" s="1"/>
      <c r="K133" s="1"/>
      <c r="L133" s="1"/>
      <c r="S133" s="1"/>
      <c r="T133" s="1"/>
      <c r="U133" s="1"/>
    </row>
    <row r="134" spans="8:21" ht="15.5" x14ac:dyDescent="0.35">
      <c r="H134" s="2"/>
      <c r="I134" s="1"/>
      <c r="J134" s="1"/>
      <c r="K134" s="1"/>
      <c r="L134" s="1"/>
      <c r="S134" s="1"/>
      <c r="T134" s="1"/>
      <c r="U134" s="1"/>
    </row>
    <row r="135" spans="8:21" ht="15.5" x14ac:dyDescent="0.35">
      <c r="H135" s="2"/>
      <c r="I135" s="1"/>
      <c r="J135" s="1"/>
      <c r="K135" s="1"/>
      <c r="L135" s="1"/>
      <c r="S135" s="1"/>
      <c r="T135" s="1"/>
      <c r="U135" s="1"/>
    </row>
    <row r="136" spans="8:21" ht="15.5" x14ac:dyDescent="0.35">
      <c r="H136" s="2"/>
      <c r="I136" s="1"/>
      <c r="J136" s="1"/>
      <c r="K136" s="1"/>
      <c r="L136" s="1"/>
      <c r="S136" s="1"/>
      <c r="T136" s="1"/>
      <c r="U136" s="1"/>
    </row>
    <row r="137" spans="8:21" ht="15.5" x14ac:dyDescent="0.35">
      <c r="H137" s="2"/>
      <c r="I137" s="1"/>
      <c r="J137" s="1"/>
      <c r="K137" s="1"/>
      <c r="L137" s="1"/>
      <c r="S137" s="1"/>
      <c r="T137" s="1"/>
      <c r="U137" s="1"/>
    </row>
    <row r="138" spans="8:21" ht="15.5" x14ac:dyDescent="0.35">
      <c r="H138" s="2"/>
      <c r="I138" s="1"/>
      <c r="J138" s="1"/>
      <c r="K138" s="1"/>
      <c r="L138" s="1"/>
      <c r="S138" s="1"/>
      <c r="T138" s="1"/>
      <c r="U138" s="1"/>
    </row>
    <row r="139" spans="8:21" ht="15.5" x14ac:dyDescent="0.35">
      <c r="H139" s="2"/>
      <c r="I139" s="1"/>
      <c r="J139" s="1"/>
      <c r="K139" s="1"/>
      <c r="L139" s="1"/>
      <c r="S139" s="1"/>
      <c r="T139" s="1"/>
      <c r="U139" s="1"/>
    </row>
    <row r="140" spans="8:21" ht="15.5" x14ac:dyDescent="0.35">
      <c r="H140" s="2"/>
      <c r="I140" s="1"/>
      <c r="J140" s="1"/>
      <c r="K140" s="1"/>
      <c r="L140" s="1"/>
      <c r="S140" s="1"/>
      <c r="T140" s="1"/>
      <c r="U140" s="1"/>
    </row>
    <row r="141" spans="8:21" ht="15.5" x14ac:dyDescent="0.35">
      <c r="H141" s="2"/>
      <c r="I141" s="1"/>
      <c r="J141" s="1"/>
      <c r="K141" s="1"/>
      <c r="L141" s="1"/>
      <c r="S141" s="1"/>
      <c r="T141" s="1"/>
      <c r="U141" s="1"/>
    </row>
    <row r="142" spans="8:21" ht="15.5" x14ac:dyDescent="0.35">
      <c r="H142" s="2"/>
      <c r="I142" s="1"/>
      <c r="J142" s="1"/>
      <c r="K142" s="1"/>
      <c r="L142" s="1"/>
      <c r="S142" s="1"/>
      <c r="T142" s="1"/>
      <c r="U142" s="1"/>
    </row>
    <row r="143" spans="8:21" ht="15.5" x14ac:dyDescent="0.35">
      <c r="H143" s="2"/>
      <c r="I143" s="1"/>
      <c r="J143" s="1"/>
      <c r="K143" s="1"/>
      <c r="L143" s="1"/>
      <c r="S143" s="1"/>
      <c r="T143" s="1"/>
      <c r="U143" s="1"/>
    </row>
    <row r="144" spans="8:21" ht="15.5" x14ac:dyDescent="0.35">
      <c r="H144" s="2"/>
      <c r="I144" s="1"/>
      <c r="J144" s="1"/>
      <c r="K144" s="1"/>
      <c r="L144" s="1"/>
      <c r="S144" s="1"/>
      <c r="T144" s="1"/>
      <c r="U144" s="1"/>
    </row>
    <row r="145" spans="8:21" ht="15.5" x14ac:dyDescent="0.35">
      <c r="H145" s="2"/>
      <c r="I145" s="1"/>
      <c r="J145" s="1"/>
      <c r="K145" s="1"/>
      <c r="L145" s="1"/>
      <c r="S145" s="1"/>
      <c r="T145" s="1"/>
      <c r="U145" s="1"/>
    </row>
    <row r="146" spans="8:21" ht="15.5" x14ac:dyDescent="0.35">
      <c r="H146" s="2"/>
      <c r="I146" s="1"/>
      <c r="J146" s="1"/>
      <c r="K146" s="1"/>
      <c r="L146" s="1"/>
      <c r="S146" s="1"/>
      <c r="T146" s="1"/>
      <c r="U146" s="1"/>
    </row>
    <row r="147" spans="8:21" ht="15.5" x14ac:dyDescent="0.35">
      <c r="H147" s="2"/>
      <c r="I147" s="1"/>
      <c r="J147" s="1"/>
      <c r="K147" s="1"/>
      <c r="L147" s="1"/>
      <c r="S147" s="1"/>
      <c r="T147" s="1"/>
      <c r="U147" s="1"/>
    </row>
    <row r="148" spans="8:21" ht="15.5" x14ac:dyDescent="0.35">
      <c r="H148" s="2"/>
      <c r="I148" s="1"/>
      <c r="J148" s="1"/>
      <c r="K148" s="1"/>
      <c r="L148" s="1"/>
      <c r="S148" s="1"/>
      <c r="T148" s="1"/>
      <c r="U148" s="1"/>
    </row>
    <row r="149" spans="8:21" ht="15.5" x14ac:dyDescent="0.35">
      <c r="H149" s="2"/>
      <c r="I149" s="1"/>
      <c r="J149" s="1"/>
      <c r="K149" s="1"/>
      <c r="L149" s="1"/>
      <c r="S149" s="1"/>
      <c r="T149" s="1"/>
      <c r="U149" s="1"/>
    </row>
    <row r="150" spans="8:21" ht="15.5" x14ac:dyDescent="0.35">
      <c r="H150" s="2"/>
      <c r="I150" s="1"/>
      <c r="J150" s="1"/>
      <c r="K150" s="1"/>
      <c r="L150" s="1"/>
      <c r="S150" s="1"/>
      <c r="T150" s="1"/>
      <c r="U150" s="1"/>
    </row>
    <row r="151" spans="8:21" ht="15.5" x14ac:dyDescent="0.35">
      <c r="H151" s="2"/>
      <c r="I151" s="1"/>
      <c r="J151" s="1"/>
      <c r="K151" s="1"/>
      <c r="L151" s="1"/>
      <c r="S151" s="1"/>
      <c r="T151" s="1"/>
      <c r="U151" s="1"/>
    </row>
    <row r="152" spans="8:21" ht="15.5" x14ac:dyDescent="0.35">
      <c r="H152" s="2"/>
      <c r="I152" s="1"/>
      <c r="J152" s="1"/>
      <c r="K152" s="1"/>
      <c r="L152" s="1"/>
      <c r="S152" s="1"/>
      <c r="T152" s="1"/>
      <c r="U152" s="1"/>
    </row>
    <row r="153" spans="8:21" ht="15.5" x14ac:dyDescent="0.35">
      <c r="H153" s="2"/>
      <c r="I153" s="1"/>
      <c r="J153" s="1"/>
      <c r="K153" s="1"/>
      <c r="L153" s="1"/>
      <c r="S153" s="1"/>
      <c r="T153" s="1"/>
      <c r="U153" s="1"/>
    </row>
    <row r="154" spans="8:21" ht="15.5" x14ac:dyDescent="0.35">
      <c r="H154" s="2"/>
      <c r="I154" s="1"/>
      <c r="J154" s="1"/>
      <c r="K154" s="1"/>
      <c r="L154" s="1"/>
      <c r="S154" s="1"/>
      <c r="T154" s="1"/>
      <c r="U154" s="1"/>
    </row>
    <row r="155" spans="8:21" ht="15.5" x14ac:dyDescent="0.35">
      <c r="H155" s="2"/>
      <c r="I155" s="1"/>
      <c r="J155" s="1"/>
      <c r="K155" s="1"/>
      <c r="L155" s="1"/>
      <c r="S155" s="1"/>
      <c r="T155" s="1"/>
      <c r="U155" s="1"/>
    </row>
    <row r="156" spans="8:21" ht="15.5" x14ac:dyDescent="0.35">
      <c r="H156" s="2"/>
      <c r="I156" s="1"/>
      <c r="J156" s="1"/>
      <c r="K156" s="1"/>
      <c r="L156" s="1"/>
      <c r="S156" s="1"/>
      <c r="T156" s="1"/>
      <c r="U156" s="1"/>
    </row>
    <row r="157" spans="8:21" ht="15.5" x14ac:dyDescent="0.35">
      <c r="H157" s="2"/>
      <c r="I157" s="1"/>
      <c r="J157" s="1"/>
      <c r="K157" s="1"/>
      <c r="L157" s="1"/>
      <c r="S157" s="1"/>
      <c r="T157" s="1"/>
      <c r="U157" s="1"/>
    </row>
    <row r="158" spans="8:21" ht="15.5" x14ac:dyDescent="0.35">
      <c r="H158" s="2"/>
      <c r="I158" s="1"/>
      <c r="J158" s="1"/>
      <c r="K158" s="1"/>
      <c r="L158" s="1"/>
      <c r="S158" s="1"/>
      <c r="T158" s="1"/>
      <c r="U158" s="1"/>
    </row>
    <row r="159" spans="8:21" ht="15.5" x14ac:dyDescent="0.35">
      <c r="H159" s="2"/>
      <c r="I159" s="1"/>
      <c r="J159" s="1"/>
      <c r="K159" s="1"/>
      <c r="L159" s="1"/>
      <c r="S159" s="1"/>
      <c r="T159" s="1"/>
      <c r="U159" s="1"/>
    </row>
    <row r="160" spans="8:21" ht="15.5" x14ac:dyDescent="0.35">
      <c r="H160" s="2"/>
      <c r="I160" s="1"/>
      <c r="J160" s="1"/>
      <c r="K160" s="1"/>
      <c r="L160" s="1"/>
      <c r="S160" s="1"/>
      <c r="T160" s="1"/>
      <c r="U160" s="1"/>
    </row>
    <row r="161" spans="8:21" ht="15.5" x14ac:dyDescent="0.35">
      <c r="H161" s="2"/>
      <c r="I161" s="1"/>
      <c r="J161" s="1"/>
      <c r="K161" s="1"/>
      <c r="L161" s="1"/>
      <c r="S161" s="1"/>
      <c r="T161" s="1"/>
      <c r="U161" s="1"/>
    </row>
    <row r="162" spans="8:21" ht="15.5" x14ac:dyDescent="0.35">
      <c r="H162" s="2"/>
      <c r="I162" s="1"/>
      <c r="J162" s="1"/>
      <c r="K162" s="1"/>
      <c r="L162" s="1"/>
      <c r="S162" s="1"/>
      <c r="T162" s="1"/>
      <c r="U162" s="1"/>
    </row>
    <row r="163" spans="8:21" ht="15.5" x14ac:dyDescent="0.35">
      <c r="H163" s="2"/>
      <c r="I163" s="1"/>
      <c r="J163" s="1"/>
      <c r="K163" s="1"/>
      <c r="L163" s="1"/>
      <c r="S163" s="1"/>
      <c r="T163" s="1"/>
      <c r="U163" s="1"/>
    </row>
    <row r="164" spans="8:21" ht="15.5" x14ac:dyDescent="0.35">
      <c r="H164" s="2"/>
      <c r="I164" s="1"/>
      <c r="J164" s="1"/>
      <c r="K164" s="1"/>
      <c r="L164" s="1"/>
      <c r="S164" s="1"/>
      <c r="T164" s="1"/>
      <c r="U164" s="1"/>
    </row>
    <row r="165" spans="8:21" ht="15.5" x14ac:dyDescent="0.35">
      <c r="H165" s="2"/>
      <c r="I165" s="1"/>
      <c r="J165" s="1"/>
      <c r="K165" s="1"/>
      <c r="L165" s="1"/>
      <c r="S165" s="1"/>
      <c r="T165" s="1"/>
      <c r="U165" s="1"/>
    </row>
    <row r="166" spans="8:21" ht="15.5" x14ac:dyDescent="0.35">
      <c r="H166" s="2"/>
      <c r="I166" s="1"/>
      <c r="J166" s="1"/>
      <c r="K166" s="1"/>
      <c r="L166" s="1"/>
      <c r="S166" s="1"/>
      <c r="T166" s="1"/>
      <c r="U166" s="1"/>
    </row>
    <row r="167" spans="8:21" ht="15.5" x14ac:dyDescent="0.35">
      <c r="H167" s="2"/>
      <c r="I167" s="1"/>
      <c r="J167" s="1"/>
      <c r="K167" s="1"/>
      <c r="L167" s="1"/>
      <c r="S167" s="1"/>
      <c r="T167" s="1"/>
      <c r="U167" s="1"/>
    </row>
    <row r="168" spans="8:21" ht="15.5" x14ac:dyDescent="0.35">
      <c r="H168" s="2"/>
      <c r="I168" s="1"/>
      <c r="J168" s="1"/>
      <c r="K168" s="1"/>
      <c r="L168" s="1"/>
      <c r="S168" s="1"/>
      <c r="T168" s="1"/>
      <c r="U168" s="1"/>
    </row>
    <row r="169" spans="8:21" ht="15.5" x14ac:dyDescent="0.35">
      <c r="H169" s="2"/>
      <c r="I169" s="1"/>
      <c r="J169" s="1"/>
      <c r="K169" s="1"/>
      <c r="L169" s="1"/>
      <c r="S169" s="1"/>
      <c r="T169" s="1"/>
      <c r="U169" s="1"/>
    </row>
    <row r="170" spans="8:21" ht="15.5" x14ac:dyDescent="0.35">
      <c r="H170" s="2"/>
      <c r="I170" s="1"/>
      <c r="J170" s="1"/>
      <c r="K170" s="1"/>
      <c r="L170" s="1"/>
      <c r="S170" s="1"/>
      <c r="T170" s="1"/>
      <c r="U170" s="1"/>
    </row>
    <row r="171" spans="8:21" ht="15.5" x14ac:dyDescent="0.35">
      <c r="H171" s="2"/>
      <c r="I171" s="1"/>
      <c r="J171" s="1"/>
      <c r="K171" s="1"/>
      <c r="L171" s="1"/>
      <c r="S171" s="1"/>
      <c r="T171" s="1"/>
      <c r="U171" s="1"/>
    </row>
    <row r="172" spans="8:21" ht="15.5" x14ac:dyDescent="0.35">
      <c r="H172" s="2"/>
      <c r="I172" s="1"/>
      <c r="J172" s="1"/>
      <c r="K172" s="1"/>
      <c r="L172" s="1"/>
      <c r="S172" s="1"/>
      <c r="T172" s="1"/>
      <c r="U172" s="1"/>
    </row>
    <row r="173" spans="8:21" ht="15.5" x14ac:dyDescent="0.35">
      <c r="H173" s="2"/>
      <c r="I173" s="1"/>
      <c r="J173" s="1"/>
      <c r="K173" s="1"/>
      <c r="L173" s="1"/>
      <c r="S173" s="1"/>
      <c r="T173" s="1"/>
      <c r="U173" s="1"/>
    </row>
    <row r="174" spans="8:21" ht="15.5" x14ac:dyDescent="0.35">
      <c r="H174" s="2"/>
      <c r="I174" s="1"/>
      <c r="J174" s="1"/>
      <c r="K174" s="1"/>
      <c r="L174" s="1"/>
      <c r="S174" s="1"/>
      <c r="T174" s="1"/>
      <c r="U174" s="1"/>
    </row>
    <row r="175" spans="8:21" ht="15.5" x14ac:dyDescent="0.35">
      <c r="H175" s="2"/>
      <c r="I175" s="1"/>
      <c r="J175" s="1"/>
      <c r="K175" s="1"/>
      <c r="L175" s="1"/>
      <c r="S175" s="1"/>
      <c r="T175" s="1"/>
      <c r="U175" s="1"/>
    </row>
    <row r="176" spans="8:21" ht="15.5" x14ac:dyDescent="0.35">
      <c r="H176" s="2"/>
      <c r="I176" s="1"/>
      <c r="J176" s="1"/>
      <c r="K176" s="1"/>
      <c r="L176" s="1"/>
      <c r="S176" s="1"/>
      <c r="T176" s="1"/>
      <c r="U176" s="1"/>
    </row>
    <row r="177" spans="8:21" ht="15.5" x14ac:dyDescent="0.35">
      <c r="H177" s="2"/>
      <c r="I177" s="1"/>
      <c r="J177" s="1"/>
      <c r="K177" s="1"/>
      <c r="L177" s="1"/>
      <c r="S177" s="1"/>
      <c r="T177" s="1"/>
      <c r="U177" s="1"/>
    </row>
    <row r="178" spans="8:21" ht="15.5" x14ac:dyDescent="0.35">
      <c r="H178" s="2"/>
      <c r="I178" s="1"/>
      <c r="J178" s="1"/>
      <c r="K178" s="1"/>
      <c r="L178" s="1"/>
      <c r="S178" s="1"/>
      <c r="T178" s="1"/>
      <c r="U178" s="1"/>
    </row>
    <row r="179" spans="8:21" ht="15.5" x14ac:dyDescent="0.35">
      <c r="H179" s="2"/>
      <c r="I179" s="1"/>
      <c r="J179" s="1"/>
      <c r="K179" s="1"/>
      <c r="L179" s="1"/>
      <c r="S179" s="1"/>
      <c r="T179" s="1"/>
      <c r="U179" s="1"/>
    </row>
    <row r="180" spans="8:21" ht="15.5" x14ac:dyDescent="0.35">
      <c r="H180" s="2"/>
      <c r="I180" s="1"/>
      <c r="J180" s="1"/>
      <c r="K180" s="1"/>
      <c r="L180" s="1"/>
      <c r="S180" s="1"/>
      <c r="T180" s="1"/>
      <c r="U180" s="1"/>
    </row>
    <row r="181" spans="8:21" ht="15.5" x14ac:dyDescent="0.35">
      <c r="H181" s="2"/>
      <c r="I181" s="1"/>
      <c r="J181" s="1"/>
      <c r="K181" s="1"/>
      <c r="L181" s="1"/>
      <c r="S181" s="1"/>
      <c r="T181" s="1"/>
      <c r="U181" s="1"/>
    </row>
    <row r="182" spans="8:21" ht="15.5" x14ac:dyDescent="0.35">
      <c r="H182" s="2"/>
      <c r="I182" s="1"/>
      <c r="J182" s="1"/>
      <c r="K182" s="1"/>
      <c r="L182" s="1"/>
      <c r="S182" s="1"/>
      <c r="T182" s="1"/>
      <c r="U182" s="1"/>
    </row>
    <row r="183" spans="8:21" ht="15.5" x14ac:dyDescent="0.35">
      <c r="H183" s="2"/>
      <c r="I183" s="1"/>
      <c r="J183" s="1"/>
      <c r="K183" s="1"/>
      <c r="L183" s="1"/>
      <c r="S183" s="1"/>
      <c r="T183" s="1"/>
      <c r="U183" s="1"/>
    </row>
    <row r="184" spans="8:21" ht="15.5" x14ac:dyDescent="0.35">
      <c r="H184" s="2"/>
      <c r="I184" s="1"/>
      <c r="J184" s="1"/>
      <c r="K184" s="1"/>
      <c r="L184" s="1"/>
      <c r="S184" s="1"/>
      <c r="T184" s="1"/>
      <c r="U184" s="1"/>
    </row>
    <row r="185" spans="8:21" ht="15.5" x14ac:dyDescent="0.35">
      <c r="H185" s="2"/>
      <c r="I185" s="1"/>
      <c r="J185" s="1"/>
      <c r="K185" s="1"/>
      <c r="L185" s="1"/>
      <c r="S185" s="1"/>
      <c r="T185" s="1"/>
      <c r="U185" s="1"/>
    </row>
    <row r="186" spans="8:21" ht="15.5" x14ac:dyDescent="0.35">
      <c r="H186" s="2"/>
      <c r="I186" s="1"/>
      <c r="J186" s="1"/>
      <c r="K186" s="1"/>
      <c r="L186" s="1"/>
      <c r="S186" s="1"/>
      <c r="T186" s="1"/>
      <c r="U186" s="1"/>
    </row>
    <row r="187" spans="8:21" ht="15.5" x14ac:dyDescent="0.35">
      <c r="H187" s="2"/>
      <c r="I187" s="1"/>
      <c r="J187" s="1"/>
      <c r="K187" s="1"/>
      <c r="L187" s="1"/>
      <c r="S187" s="1"/>
      <c r="T187" s="1"/>
      <c r="U187" s="1"/>
    </row>
    <row r="188" spans="8:21" ht="15.5" x14ac:dyDescent="0.35">
      <c r="H188" s="2"/>
      <c r="I188" s="1"/>
      <c r="J188" s="1"/>
      <c r="K188" s="1"/>
      <c r="L188" s="1"/>
      <c r="S188" s="1"/>
      <c r="T188" s="1"/>
      <c r="U188" s="1"/>
    </row>
    <row r="189" spans="8:21" ht="15.5" x14ac:dyDescent="0.35">
      <c r="H189" s="2"/>
      <c r="I189" s="1"/>
      <c r="J189" s="1"/>
      <c r="K189" s="1"/>
      <c r="L189" s="1"/>
      <c r="S189" s="1"/>
      <c r="T189" s="1"/>
      <c r="U189" s="1"/>
    </row>
    <row r="190" spans="8:21" ht="15.5" x14ac:dyDescent="0.35">
      <c r="H190" s="2"/>
      <c r="I190" s="1"/>
      <c r="J190" s="1"/>
      <c r="K190" s="1"/>
      <c r="L190" s="1"/>
      <c r="S190" s="1"/>
      <c r="T190" s="1"/>
      <c r="U190" s="1"/>
    </row>
    <row r="191" spans="8:21" ht="15.5" x14ac:dyDescent="0.35">
      <c r="H191" s="2"/>
      <c r="I191" s="1"/>
      <c r="J191" s="1"/>
      <c r="K191" s="1"/>
      <c r="L191" s="1"/>
      <c r="S191" s="1"/>
      <c r="T191" s="1"/>
      <c r="U191" s="1"/>
    </row>
    <row r="192" spans="8:21" ht="15.5" x14ac:dyDescent="0.35">
      <c r="H192" s="2"/>
      <c r="I192" s="1"/>
      <c r="J192" s="1"/>
      <c r="K192" s="1"/>
      <c r="L192" s="1"/>
      <c r="S192" s="1"/>
      <c r="T192" s="1"/>
      <c r="U192" s="1"/>
    </row>
    <row r="193" spans="8:21" ht="15.5" x14ac:dyDescent="0.35">
      <c r="H193" s="2"/>
      <c r="I193" s="1"/>
      <c r="J193" s="1"/>
      <c r="K193" s="1"/>
      <c r="L193" s="1"/>
      <c r="S193" s="1"/>
      <c r="T193" s="1"/>
      <c r="U193" s="1"/>
    </row>
    <row r="194" spans="8:21" ht="15.5" x14ac:dyDescent="0.35">
      <c r="H194" s="2"/>
      <c r="I194" s="1"/>
      <c r="J194" s="1"/>
      <c r="K194" s="1"/>
      <c r="L194" s="1"/>
      <c r="S194" s="1"/>
      <c r="T194" s="1"/>
      <c r="U194" s="1"/>
    </row>
    <row r="195" spans="8:21" ht="15.5" x14ac:dyDescent="0.35">
      <c r="H195" s="2"/>
      <c r="I195" s="1"/>
      <c r="J195" s="1"/>
      <c r="K195" s="1"/>
      <c r="L195" s="1"/>
      <c r="S195" s="1"/>
      <c r="T195" s="1"/>
      <c r="U195" s="1"/>
    </row>
    <row r="196" spans="8:21" ht="15.5" x14ac:dyDescent="0.35">
      <c r="H196" s="2"/>
      <c r="I196" s="1"/>
      <c r="J196" s="1"/>
      <c r="K196" s="1"/>
      <c r="L196" s="1"/>
      <c r="S196" s="1"/>
      <c r="T196" s="1"/>
      <c r="U196" s="1"/>
    </row>
    <row r="197" spans="8:21" ht="15.5" x14ac:dyDescent="0.35">
      <c r="H197" s="2"/>
      <c r="I197" s="1"/>
      <c r="J197" s="1"/>
      <c r="K197" s="1"/>
      <c r="L197" s="1"/>
      <c r="S197" s="1"/>
      <c r="T197" s="1"/>
      <c r="U197" s="1"/>
    </row>
    <row r="198" spans="8:21" ht="15.5" x14ac:dyDescent="0.35">
      <c r="H198" s="2"/>
      <c r="I198" s="1"/>
      <c r="J198" s="1"/>
      <c r="K198" s="1"/>
      <c r="L198" s="1"/>
      <c r="S198" s="1"/>
      <c r="T198" s="1"/>
      <c r="U198" s="1"/>
    </row>
    <row r="199" spans="8:21" ht="15.5" x14ac:dyDescent="0.35">
      <c r="H199" s="2"/>
      <c r="I199" s="1"/>
      <c r="J199" s="1"/>
      <c r="K199" s="1"/>
      <c r="L199" s="1"/>
      <c r="S199" s="1"/>
      <c r="T199" s="1"/>
      <c r="U199" s="1"/>
    </row>
    <row r="200" spans="8:21" ht="15.5" x14ac:dyDescent="0.35">
      <c r="H200" s="2"/>
      <c r="I200" s="1"/>
      <c r="J200" s="1"/>
      <c r="K200" s="1"/>
      <c r="L200" s="1"/>
      <c r="S200" s="1"/>
      <c r="T200" s="1"/>
      <c r="U200" s="1"/>
    </row>
    <row r="201" spans="8:21" ht="15.5" x14ac:dyDescent="0.35">
      <c r="H201" s="2"/>
      <c r="I201" s="1"/>
      <c r="J201" s="1"/>
      <c r="K201" s="1"/>
      <c r="L201" s="1"/>
      <c r="S201" s="1"/>
      <c r="T201" s="1"/>
      <c r="U201" s="1"/>
    </row>
    <row r="202" spans="8:21" ht="15.5" x14ac:dyDescent="0.35">
      <c r="H202" s="2"/>
      <c r="I202" s="1"/>
      <c r="J202" s="1"/>
      <c r="K202" s="1"/>
      <c r="L202" s="1"/>
      <c r="S202" s="1"/>
      <c r="T202" s="1"/>
      <c r="U202" s="1"/>
    </row>
    <row r="203" spans="8:21" ht="15.5" x14ac:dyDescent="0.35">
      <c r="H203" s="2"/>
      <c r="I203" s="1"/>
      <c r="J203" s="1"/>
      <c r="K203" s="1"/>
      <c r="L203" s="1"/>
      <c r="S203" s="1"/>
      <c r="T203" s="1"/>
      <c r="U203" s="1"/>
    </row>
    <row r="204" spans="8:21" ht="15.5" x14ac:dyDescent="0.35">
      <c r="H204" s="2"/>
      <c r="I204" s="1"/>
      <c r="J204" s="1"/>
      <c r="K204" s="1"/>
      <c r="L204" s="1"/>
      <c r="S204" s="1"/>
      <c r="T204" s="1"/>
      <c r="U204" s="1"/>
    </row>
    <row r="205" spans="8:21" ht="15.5" x14ac:dyDescent="0.35">
      <c r="H205" s="2"/>
      <c r="I205" s="1"/>
      <c r="J205" s="1"/>
      <c r="K205" s="1"/>
      <c r="L205" s="1"/>
      <c r="S205" s="1"/>
      <c r="T205" s="1"/>
      <c r="U205" s="1"/>
    </row>
    <row r="206" spans="8:21" ht="15.5" x14ac:dyDescent="0.35">
      <c r="H206" s="2"/>
      <c r="I206" s="1"/>
      <c r="J206" s="1"/>
      <c r="K206" s="1"/>
      <c r="L206" s="1"/>
      <c r="S206" s="1"/>
      <c r="T206" s="1"/>
      <c r="U206" s="1"/>
    </row>
    <row r="207" spans="8:21" ht="15.5" x14ac:dyDescent="0.35">
      <c r="H207" s="2"/>
      <c r="I207" s="1"/>
      <c r="J207" s="1"/>
      <c r="K207" s="1"/>
      <c r="L207" s="1"/>
      <c r="S207" s="1"/>
      <c r="T207" s="1"/>
      <c r="U207" s="1"/>
    </row>
    <row r="208" spans="8:21" ht="15.5" x14ac:dyDescent="0.35">
      <c r="H208" s="2"/>
      <c r="I208" s="1"/>
      <c r="J208" s="1"/>
      <c r="K208" s="1"/>
      <c r="L208" s="1"/>
      <c r="S208" s="1"/>
      <c r="T208" s="1"/>
      <c r="U208" s="1"/>
    </row>
    <row r="209" spans="8:21" ht="15.5" x14ac:dyDescent="0.35">
      <c r="H209" s="2"/>
      <c r="I209" s="1"/>
      <c r="J209" s="1"/>
      <c r="K209" s="1"/>
      <c r="L209" s="1"/>
      <c r="S209" s="1"/>
      <c r="T209" s="1"/>
      <c r="U209" s="1"/>
    </row>
    <row r="210" spans="8:21" ht="15.5" x14ac:dyDescent="0.35">
      <c r="H210" s="2"/>
      <c r="I210" s="1"/>
      <c r="J210" s="1"/>
      <c r="K210" s="1"/>
      <c r="L210" s="1"/>
      <c r="S210" s="1"/>
      <c r="T210" s="1"/>
      <c r="U210" s="1"/>
    </row>
    <row r="211" spans="8:21" ht="15.5" x14ac:dyDescent="0.35">
      <c r="H211" s="2"/>
      <c r="I211" s="1"/>
      <c r="J211" s="1"/>
      <c r="K211" s="1"/>
      <c r="L211" s="1"/>
      <c r="S211" s="1"/>
      <c r="T211" s="1"/>
      <c r="U211" s="1"/>
    </row>
    <row r="212" spans="8:21" ht="15.5" x14ac:dyDescent="0.35">
      <c r="H212" s="2"/>
      <c r="I212" s="1"/>
      <c r="J212" s="1"/>
      <c r="K212" s="1"/>
      <c r="L212" s="1"/>
      <c r="S212" s="1"/>
      <c r="T212" s="1"/>
      <c r="U212" s="1"/>
    </row>
    <row r="213" spans="8:21" ht="15.5" x14ac:dyDescent="0.35">
      <c r="H213" s="2"/>
      <c r="I213" s="1"/>
      <c r="J213" s="1"/>
      <c r="K213" s="1"/>
      <c r="L213" s="1"/>
      <c r="S213" s="1"/>
      <c r="T213" s="1"/>
      <c r="U213" s="1"/>
    </row>
    <row r="214" spans="8:21" ht="15.5" x14ac:dyDescent="0.35">
      <c r="H214" s="2"/>
      <c r="I214" s="1"/>
      <c r="J214" s="1"/>
      <c r="K214" s="1"/>
      <c r="L214" s="1"/>
      <c r="S214" s="1"/>
      <c r="T214" s="1"/>
      <c r="U214" s="1"/>
    </row>
    <row r="215" spans="8:21" ht="15.5" x14ac:dyDescent="0.35">
      <c r="H215" s="2"/>
      <c r="I215" s="1"/>
      <c r="J215" s="1"/>
      <c r="K215" s="1"/>
      <c r="L215" s="1"/>
      <c r="S215" s="1"/>
      <c r="T215" s="1"/>
      <c r="U215" s="1"/>
    </row>
    <row r="216" spans="8:21" ht="15.5" x14ac:dyDescent="0.35">
      <c r="H216" s="2"/>
      <c r="I216" s="1"/>
      <c r="J216" s="1"/>
      <c r="K216" s="1"/>
      <c r="L216" s="1"/>
      <c r="S216" s="1"/>
      <c r="T216" s="1"/>
      <c r="U216" s="1"/>
    </row>
    <row r="217" spans="8:21" ht="15.5" x14ac:dyDescent="0.35">
      <c r="H217" s="2"/>
      <c r="I217" s="1"/>
      <c r="J217" s="1"/>
      <c r="K217" s="1"/>
      <c r="L217" s="1"/>
      <c r="S217" s="1"/>
      <c r="T217" s="1"/>
      <c r="U217" s="1"/>
    </row>
    <row r="218" spans="8:21" ht="15.5" x14ac:dyDescent="0.35">
      <c r="H218" s="2"/>
      <c r="I218" s="1"/>
      <c r="J218" s="1"/>
      <c r="K218" s="1"/>
      <c r="L218" s="1"/>
      <c r="S218" s="1"/>
      <c r="T218" s="1"/>
      <c r="U218" s="1"/>
    </row>
    <row r="219" spans="8:21" ht="15.5" x14ac:dyDescent="0.35">
      <c r="H219" s="2"/>
      <c r="I219" s="1"/>
      <c r="J219" s="1"/>
      <c r="K219" s="1"/>
      <c r="L219" s="1"/>
      <c r="S219" s="1"/>
      <c r="T219" s="1"/>
      <c r="U219" s="1"/>
    </row>
    <row r="220" spans="8:21" ht="15.5" x14ac:dyDescent="0.35">
      <c r="H220" s="2"/>
      <c r="I220" s="1"/>
      <c r="J220" s="1"/>
      <c r="K220" s="1"/>
      <c r="L220" s="1"/>
      <c r="S220" s="1"/>
      <c r="T220" s="1"/>
      <c r="U220" s="1"/>
    </row>
    <row r="221" spans="8:21" ht="15.5" x14ac:dyDescent="0.35">
      <c r="H221" s="2"/>
      <c r="I221" s="1"/>
      <c r="J221" s="1"/>
      <c r="K221" s="1"/>
      <c r="L221" s="1"/>
      <c r="S221" s="1"/>
      <c r="T221" s="1"/>
      <c r="U221" s="1"/>
    </row>
    <row r="222" spans="8:21" ht="15.5" x14ac:dyDescent="0.35">
      <c r="H222" s="2"/>
      <c r="I222" s="1"/>
      <c r="J222" s="1"/>
      <c r="K222" s="1"/>
      <c r="L222" s="1"/>
      <c r="S222" s="1"/>
      <c r="T222" s="1"/>
      <c r="U222" s="1"/>
    </row>
    <row r="223" spans="8:21" ht="15.5" x14ac:dyDescent="0.35">
      <c r="H223" s="2"/>
      <c r="I223" s="1"/>
      <c r="J223" s="1"/>
      <c r="K223" s="1"/>
      <c r="L223" s="1"/>
      <c r="S223" s="1"/>
      <c r="T223" s="1"/>
      <c r="U223" s="1"/>
    </row>
    <row r="224" spans="8:21" ht="15.5" x14ac:dyDescent="0.35">
      <c r="H224" s="2"/>
      <c r="I224" s="1"/>
      <c r="J224" s="1"/>
      <c r="K224" s="1"/>
      <c r="L224" s="1"/>
      <c r="S224" s="1"/>
      <c r="T224" s="1"/>
      <c r="U224" s="1"/>
    </row>
    <row r="225" spans="8:21" ht="15.5" x14ac:dyDescent="0.35">
      <c r="H225" s="2"/>
      <c r="I225" s="1"/>
      <c r="J225" s="1"/>
      <c r="K225" s="1"/>
      <c r="L225" s="1"/>
      <c r="S225" s="1"/>
      <c r="T225" s="1"/>
      <c r="U225" s="1"/>
    </row>
    <row r="226" spans="8:21" ht="15.5" x14ac:dyDescent="0.35">
      <c r="H226" s="2"/>
      <c r="I226" s="1"/>
      <c r="J226" s="1"/>
      <c r="K226" s="1"/>
      <c r="L226" s="1"/>
      <c r="S226" s="1"/>
      <c r="T226" s="1"/>
      <c r="U226" s="1"/>
    </row>
    <row r="227" spans="8:21" ht="15.5" x14ac:dyDescent="0.35">
      <c r="H227" s="2"/>
      <c r="I227" s="1"/>
      <c r="J227" s="1"/>
      <c r="K227" s="1"/>
      <c r="L227" s="1"/>
      <c r="S227" s="1"/>
      <c r="T227" s="1"/>
      <c r="U227" s="1"/>
    </row>
    <row r="228" spans="8:21" ht="15.5" x14ac:dyDescent="0.35">
      <c r="H228" s="2"/>
      <c r="I228" s="1"/>
      <c r="J228" s="1"/>
      <c r="K228" s="1"/>
      <c r="L228" s="1"/>
      <c r="S228" s="1"/>
      <c r="T228" s="1"/>
      <c r="U228" s="1"/>
    </row>
    <row r="229" spans="8:21" ht="15.5" x14ac:dyDescent="0.35">
      <c r="H229" s="2"/>
      <c r="I229" s="1"/>
      <c r="J229" s="1"/>
      <c r="K229" s="1"/>
      <c r="L229" s="1"/>
      <c r="S229" s="1"/>
      <c r="T229" s="1"/>
      <c r="U229" s="1"/>
    </row>
    <row r="230" spans="8:21" ht="15.5" x14ac:dyDescent="0.35">
      <c r="H230" s="2"/>
      <c r="I230" s="1"/>
      <c r="J230" s="1"/>
      <c r="K230" s="1"/>
      <c r="L230" s="1"/>
      <c r="S230" s="1"/>
      <c r="T230" s="1"/>
      <c r="U230" s="1"/>
    </row>
    <row r="231" spans="8:21" ht="15.5" x14ac:dyDescent="0.35">
      <c r="H231" s="2"/>
      <c r="I231" s="1"/>
      <c r="J231" s="1"/>
      <c r="K231" s="1"/>
      <c r="L231" s="1"/>
      <c r="S231" s="1"/>
      <c r="T231" s="1"/>
      <c r="U231" s="1"/>
    </row>
    <row r="232" spans="8:21" ht="15.5" x14ac:dyDescent="0.35">
      <c r="H232" s="2"/>
      <c r="I232" s="1"/>
      <c r="J232" s="1"/>
      <c r="K232" s="1"/>
      <c r="L232" s="1"/>
      <c r="S232" s="1"/>
      <c r="T232" s="1"/>
      <c r="U232" s="1"/>
    </row>
    <row r="233" spans="8:21" ht="15.5" x14ac:dyDescent="0.35">
      <c r="H233" s="2"/>
      <c r="I233" s="1"/>
      <c r="J233" s="1"/>
      <c r="K233" s="1"/>
      <c r="L233" s="1"/>
      <c r="S233" s="1"/>
      <c r="T233" s="1"/>
      <c r="U233" s="1"/>
    </row>
    <row r="234" spans="8:21" ht="15.5" x14ac:dyDescent="0.35">
      <c r="H234" s="2"/>
      <c r="I234" s="1"/>
      <c r="J234" s="1"/>
      <c r="K234" s="1"/>
      <c r="L234" s="1"/>
      <c r="S234" s="1"/>
      <c r="T234" s="1"/>
      <c r="U234" s="1"/>
    </row>
    <row r="235" spans="8:21" ht="15.5" x14ac:dyDescent="0.35">
      <c r="H235" s="2"/>
      <c r="I235" s="1"/>
      <c r="J235" s="1"/>
      <c r="K235" s="1"/>
      <c r="L235" s="1"/>
      <c r="S235" s="1"/>
      <c r="T235" s="1"/>
      <c r="U235" s="1"/>
    </row>
    <row r="236" spans="8:21" ht="15.5" x14ac:dyDescent="0.35">
      <c r="H236" s="2"/>
      <c r="I236" s="1"/>
      <c r="J236" s="1"/>
      <c r="K236" s="1"/>
      <c r="L236" s="1"/>
      <c r="S236" s="1"/>
      <c r="T236" s="1"/>
      <c r="U236" s="1"/>
    </row>
    <row r="237" spans="8:21" ht="15.5" x14ac:dyDescent="0.35">
      <c r="H237" s="2"/>
      <c r="I237" s="1"/>
      <c r="J237" s="1"/>
      <c r="K237" s="1"/>
      <c r="L237" s="1"/>
      <c r="S237" s="1"/>
      <c r="T237" s="1"/>
      <c r="U237" s="1"/>
    </row>
    <row r="238" spans="8:21" ht="15.5" x14ac:dyDescent="0.35">
      <c r="H238" s="2"/>
      <c r="I238" s="1"/>
      <c r="J238" s="1"/>
      <c r="K238" s="1"/>
      <c r="L238" s="1"/>
      <c r="S238" s="1"/>
      <c r="T238" s="1"/>
      <c r="U238" s="1"/>
    </row>
    <row r="239" spans="8:21" ht="15.5" x14ac:dyDescent="0.35">
      <c r="H239" s="2"/>
      <c r="I239" s="1"/>
      <c r="J239" s="1"/>
      <c r="K239" s="1"/>
      <c r="L239" s="1"/>
      <c r="S239" s="1"/>
      <c r="T239" s="1"/>
      <c r="U239" s="1"/>
    </row>
    <row r="240" spans="8:21" ht="15.5" x14ac:dyDescent="0.35">
      <c r="H240" s="2"/>
      <c r="I240" s="1"/>
      <c r="J240" s="1"/>
      <c r="K240" s="1"/>
      <c r="L240" s="1"/>
      <c r="S240" s="1"/>
      <c r="T240" s="1"/>
      <c r="U240" s="1"/>
    </row>
    <row r="241" spans="8:21" ht="15.5" x14ac:dyDescent="0.35">
      <c r="H241" s="2"/>
      <c r="I241" s="1"/>
      <c r="J241" s="1"/>
      <c r="K241" s="1"/>
      <c r="L241" s="1"/>
      <c r="S241" s="1"/>
      <c r="T241" s="1"/>
      <c r="U241" s="1"/>
    </row>
    <row r="242" spans="8:21" ht="15.5" x14ac:dyDescent="0.35">
      <c r="H242" s="2"/>
      <c r="I242" s="1"/>
      <c r="J242" s="1"/>
      <c r="K242" s="1"/>
      <c r="L242" s="1"/>
      <c r="S242" s="1"/>
      <c r="T242" s="1"/>
      <c r="U242" s="1"/>
    </row>
    <row r="243" spans="8:21" ht="15.5" x14ac:dyDescent="0.35">
      <c r="H243" s="2"/>
      <c r="I243" s="1"/>
      <c r="J243" s="1"/>
      <c r="K243" s="1"/>
      <c r="L243" s="1"/>
      <c r="S243" s="1"/>
      <c r="T243" s="1"/>
      <c r="U243" s="1"/>
    </row>
    <row r="244" spans="8:21" ht="15.5" x14ac:dyDescent="0.35">
      <c r="H244" s="2"/>
      <c r="I244" s="1"/>
      <c r="J244" s="1"/>
      <c r="K244" s="1"/>
      <c r="L244" s="1"/>
      <c r="S244" s="1"/>
      <c r="T244" s="1"/>
      <c r="U244" s="1"/>
    </row>
    <row r="245" spans="8:21" ht="15.5" x14ac:dyDescent="0.35">
      <c r="H245" s="2"/>
      <c r="I245" s="1"/>
      <c r="J245" s="1"/>
      <c r="K245" s="1"/>
      <c r="L245" s="1"/>
      <c r="S245" s="1"/>
      <c r="T245" s="1"/>
      <c r="U245" s="1"/>
    </row>
    <row r="246" spans="8:21" ht="15.5" x14ac:dyDescent="0.35">
      <c r="H246" s="2"/>
      <c r="I246" s="1"/>
      <c r="J246" s="1"/>
      <c r="K246" s="1"/>
      <c r="L246" s="1"/>
      <c r="S246" s="1"/>
      <c r="T246" s="1"/>
      <c r="U246" s="1"/>
    </row>
    <row r="247" spans="8:21" ht="15.5" x14ac:dyDescent="0.35">
      <c r="H247" s="2"/>
      <c r="I247" s="1"/>
      <c r="J247" s="1"/>
      <c r="K247" s="1"/>
      <c r="L247" s="1"/>
      <c r="S247" s="1"/>
      <c r="T247" s="1"/>
      <c r="U247" s="1"/>
    </row>
    <row r="248" spans="8:21" ht="15.5" x14ac:dyDescent="0.35">
      <c r="H248" s="2"/>
      <c r="I248" s="1"/>
      <c r="J248" s="1"/>
      <c r="K248" s="1"/>
      <c r="L248" s="1"/>
      <c r="S248" s="1"/>
      <c r="T248" s="1"/>
      <c r="U248" s="1"/>
    </row>
    <row r="249" spans="8:21" ht="15.5" x14ac:dyDescent="0.35">
      <c r="H249" s="2"/>
      <c r="I249" s="1"/>
      <c r="J249" s="1"/>
      <c r="K249" s="1"/>
      <c r="L249" s="1"/>
      <c r="S249" s="1"/>
      <c r="T249" s="1"/>
      <c r="U249" s="1"/>
    </row>
    <row r="250" spans="8:21" ht="15.5" x14ac:dyDescent="0.35">
      <c r="H250" s="2"/>
      <c r="I250" s="1"/>
      <c r="J250" s="1"/>
      <c r="K250" s="1"/>
      <c r="L250" s="1"/>
      <c r="S250" s="1"/>
      <c r="T250" s="1"/>
      <c r="U250" s="1"/>
    </row>
    <row r="251" spans="8:21" ht="15.5" x14ac:dyDescent="0.35">
      <c r="H251" s="2"/>
      <c r="I251" s="1"/>
      <c r="J251" s="1"/>
      <c r="K251" s="1"/>
      <c r="L251" s="1"/>
      <c r="S251" s="1"/>
      <c r="T251" s="1"/>
      <c r="U251" s="1"/>
    </row>
    <row r="252" spans="8:21" ht="15.5" x14ac:dyDescent="0.35">
      <c r="H252" s="2"/>
      <c r="I252" s="1"/>
      <c r="J252" s="1"/>
      <c r="K252" s="1"/>
      <c r="L252" s="1"/>
      <c r="S252" s="1"/>
      <c r="T252" s="1"/>
      <c r="U252" s="1"/>
    </row>
    <row r="253" spans="8:21" ht="15.5" x14ac:dyDescent="0.35">
      <c r="H253" s="2"/>
      <c r="I253" s="1"/>
      <c r="J253" s="1"/>
      <c r="K253" s="1"/>
      <c r="L253" s="1"/>
      <c r="S253" s="1"/>
      <c r="T253" s="1"/>
      <c r="U253" s="1"/>
    </row>
    <row r="254" spans="8:21" ht="15.5" x14ac:dyDescent="0.35">
      <c r="H254" s="2"/>
      <c r="I254" s="1"/>
      <c r="J254" s="1"/>
      <c r="K254" s="1"/>
      <c r="L254" s="1"/>
      <c r="S254" s="1"/>
      <c r="T254" s="1"/>
      <c r="U254" s="1"/>
    </row>
    <row r="255" spans="8:21" ht="15.5" x14ac:dyDescent="0.35">
      <c r="H255" s="2"/>
      <c r="I255" s="1"/>
      <c r="J255" s="1"/>
      <c r="K255" s="1"/>
      <c r="L255" s="1"/>
      <c r="S255" s="1"/>
      <c r="T255" s="1"/>
      <c r="U255" s="1"/>
    </row>
    <row r="256" spans="8:21" ht="15.5" x14ac:dyDescent="0.35">
      <c r="H256" s="2"/>
      <c r="I256" s="1"/>
      <c r="J256" s="1"/>
      <c r="K256" s="1"/>
      <c r="L256" s="1"/>
      <c r="S256" s="1"/>
      <c r="T256" s="1"/>
      <c r="U256" s="1"/>
    </row>
    <row r="257" spans="8:21" ht="15.5" x14ac:dyDescent="0.35">
      <c r="H257" s="2"/>
      <c r="I257" s="1"/>
      <c r="J257" s="1"/>
      <c r="K257" s="1"/>
      <c r="L257" s="1"/>
      <c r="S257" s="1"/>
      <c r="T257" s="1"/>
      <c r="U257" s="1"/>
    </row>
    <row r="258" spans="8:21" ht="15.5" x14ac:dyDescent="0.35">
      <c r="H258" s="2"/>
      <c r="I258" s="1"/>
      <c r="J258" s="1"/>
      <c r="K258" s="1"/>
      <c r="L258" s="1"/>
      <c r="S258" s="1"/>
      <c r="T258" s="1"/>
      <c r="U258" s="1"/>
    </row>
    <row r="259" spans="8:21" ht="15.5" x14ac:dyDescent="0.35">
      <c r="H259" s="2"/>
      <c r="I259" s="1"/>
      <c r="J259" s="1"/>
      <c r="K259" s="1"/>
      <c r="L259" s="1"/>
      <c r="S259" s="1"/>
      <c r="T259" s="1"/>
      <c r="U259" s="1"/>
    </row>
    <row r="260" spans="8:21" ht="15.5" x14ac:dyDescent="0.35">
      <c r="H260" s="2"/>
      <c r="I260" s="1"/>
      <c r="J260" s="1"/>
      <c r="K260" s="1"/>
      <c r="L260" s="1"/>
      <c r="S260" s="1"/>
      <c r="T260" s="1"/>
      <c r="U260" s="1"/>
    </row>
    <row r="261" spans="8:21" ht="15.5" x14ac:dyDescent="0.35">
      <c r="H261" s="2"/>
      <c r="I261" s="1"/>
      <c r="J261" s="1"/>
      <c r="K261" s="1"/>
      <c r="L261" s="1"/>
      <c r="S261" s="1"/>
      <c r="T261" s="1"/>
      <c r="U261" s="1"/>
    </row>
    <row r="262" spans="8:21" ht="15.5" x14ac:dyDescent="0.35">
      <c r="H262" s="2"/>
      <c r="I262" s="1"/>
      <c r="J262" s="1"/>
      <c r="K262" s="1"/>
      <c r="L262" s="1"/>
      <c r="S262" s="1"/>
      <c r="T262" s="1"/>
      <c r="U262" s="1"/>
    </row>
    <row r="263" spans="8:21" ht="15.5" x14ac:dyDescent="0.35">
      <c r="H263" s="2"/>
      <c r="I263" s="1"/>
      <c r="J263" s="1"/>
      <c r="K263" s="1"/>
      <c r="L263" s="1"/>
      <c r="S263" s="1"/>
      <c r="T263" s="1"/>
      <c r="U263" s="1"/>
    </row>
    <row r="264" spans="8:21" ht="15.5" x14ac:dyDescent="0.35">
      <c r="H264" s="2"/>
      <c r="I264" s="1"/>
      <c r="J264" s="1"/>
      <c r="K264" s="1"/>
      <c r="L264" s="1"/>
      <c r="S264" s="1"/>
      <c r="T264" s="1"/>
      <c r="U264" s="1"/>
    </row>
    <row r="265" spans="8:21" ht="15.5" x14ac:dyDescent="0.35">
      <c r="H265" s="2"/>
      <c r="I265" s="1"/>
      <c r="J265" s="1"/>
      <c r="K265" s="1"/>
      <c r="L265" s="1"/>
      <c r="S265" s="1"/>
      <c r="T265" s="1"/>
      <c r="U265" s="1"/>
    </row>
    <row r="266" spans="8:21" ht="15.5" x14ac:dyDescent="0.35">
      <c r="H266" s="2"/>
      <c r="I266" s="1"/>
      <c r="J266" s="1"/>
      <c r="K266" s="1"/>
      <c r="L266" s="1"/>
      <c r="S266" s="1"/>
      <c r="T266" s="1"/>
      <c r="U266" s="1"/>
    </row>
    <row r="267" spans="8:21" ht="15.5" x14ac:dyDescent="0.35">
      <c r="H267" s="2"/>
      <c r="I267" s="1"/>
      <c r="J267" s="1"/>
      <c r="K267" s="1"/>
      <c r="L267" s="1"/>
      <c r="S267" s="1"/>
      <c r="T267" s="1"/>
      <c r="U267" s="1"/>
    </row>
    <row r="268" spans="8:21" ht="15.5" x14ac:dyDescent="0.35">
      <c r="H268" s="2"/>
      <c r="I268" s="1"/>
      <c r="J268" s="1"/>
      <c r="K268" s="1"/>
      <c r="L268" s="1"/>
      <c r="S268" s="1"/>
      <c r="T268" s="1"/>
      <c r="U268" s="1"/>
    </row>
    <row r="269" spans="8:21" ht="15.5" x14ac:dyDescent="0.35">
      <c r="H269" s="2"/>
      <c r="I269" s="1"/>
      <c r="J269" s="1"/>
      <c r="K269" s="1"/>
      <c r="L269" s="1"/>
      <c r="S269" s="1"/>
      <c r="T269" s="1"/>
      <c r="U269" s="1"/>
    </row>
    <row r="270" spans="8:21" ht="15.5" x14ac:dyDescent="0.35">
      <c r="H270" s="2"/>
      <c r="I270" s="1"/>
      <c r="J270" s="1"/>
      <c r="K270" s="1"/>
      <c r="L270" s="1"/>
      <c r="S270" s="1"/>
      <c r="T270" s="1"/>
      <c r="U270" s="1"/>
    </row>
    <row r="271" spans="8:21" ht="15.5" x14ac:dyDescent="0.35">
      <c r="H271" s="2"/>
      <c r="I271" s="1"/>
      <c r="J271" s="1"/>
      <c r="K271" s="1"/>
      <c r="L271" s="1"/>
      <c r="S271" s="1"/>
      <c r="T271" s="1"/>
      <c r="U271" s="1"/>
    </row>
    <row r="272" spans="8:21" ht="15.5" x14ac:dyDescent="0.35">
      <c r="H272" s="2"/>
      <c r="I272" s="1"/>
      <c r="J272" s="1"/>
      <c r="K272" s="1"/>
      <c r="L272" s="1"/>
      <c r="S272" s="1"/>
      <c r="T272" s="1"/>
      <c r="U272" s="1"/>
    </row>
    <row r="273" spans="8:21" ht="15.5" x14ac:dyDescent="0.35">
      <c r="H273" s="2"/>
      <c r="I273" s="1"/>
      <c r="J273" s="1"/>
      <c r="K273" s="1"/>
      <c r="L273" s="1"/>
      <c r="S273" s="1"/>
      <c r="T273" s="1"/>
      <c r="U273" s="1"/>
    </row>
    <row r="274" spans="8:21" ht="15.5" x14ac:dyDescent="0.35">
      <c r="H274" s="2"/>
      <c r="I274" s="1"/>
      <c r="J274" s="1"/>
      <c r="K274" s="1"/>
      <c r="L274" s="1"/>
      <c r="S274" s="1"/>
      <c r="T274" s="1"/>
      <c r="U274" s="1"/>
    </row>
    <row r="275" spans="8:21" ht="15.5" x14ac:dyDescent="0.35">
      <c r="H275" s="2"/>
      <c r="I275" s="1"/>
      <c r="J275" s="1"/>
      <c r="K275" s="1"/>
      <c r="L275" s="1"/>
      <c r="S275" s="1"/>
      <c r="T275" s="1"/>
      <c r="U275" s="1"/>
    </row>
    <row r="276" spans="8:21" ht="15.5" x14ac:dyDescent="0.35">
      <c r="H276" s="2"/>
      <c r="I276" s="1"/>
      <c r="J276" s="1"/>
      <c r="K276" s="1"/>
      <c r="L276" s="1"/>
      <c r="S276" s="1"/>
      <c r="T276" s="1"/>
      <c r="U276" s="1"/>
    </row>
    <row r="277" spans="8:21" ht="15.5" x14ac:dyDescent="0.35">
      <c r="H277" s="2"/>
      <c r="I277" s="1"/>
      <c r="J277" s="1"/>
      <c r="K277" s="1"/>
      <c r="L277" s="1"/>
      <c r="S277" s="1"/>
      <c r="T277" s="1"/>
      <c r="U277" s="1"/>
    </row>
    <row r="278" spans="8:21" ht="15.5" x14ac:dyDescent="0.35">
      <c r="H278" s="2"/>
      <c r="I278" s="1"/>
      <c r="J278" s="1"/>
      <c r="K278" s="1"/>
      <c r="L278" s="1"/>
      <c r="S278" s="1"/>
      <c r="T278" s="1"/>
      <c r="U278" s="1"/>
    </row>
    <row r="279" spans="8:21" ht="15.5" x14ac:dyDescent="0.35">
      <c r="H279" s="2"/>
      <c r="I279" s="1"/>
      <c r="J279" s="1"/>
      <c r="K279" s="1"/>
      <c r="L279" s="1"/>
      <c r="S279" s="1"/>
      <c r="T279" s="1"/>
      <c r="U279" s="1"/>
    </row>
    <row r="280" spans="8:21" ht="15.5" x14ac:dyDescent="0.35">
      <c r="H280" s="2"/>
      <c r="I280" s="1"/>
      <c r="J280" s="1"/>
      <c r="K280" s="1"/>
      <c r="L280" s="1"/>
      <c r="S280" s="1"/>
      <c r="T280" s="1"/>
      <c r="U280" s="1"/>
    </row>
    <row r="281" spans="8:21" ht="15.5" x14ac:dyDescent="0.35">
      <c r="H281" s="2"/>
      <c r="I281" s="1"/>
      <c r="J281" s="1"/>
      <c r="K281" s="1"/>
      <c r="L281" s="1"/>
      <c r="S281" s="1"/>
      <c r="T281" s="1"/>
      <c r="U281" s="1"/>
    </row>
    <row r="282" spans="8:21" ht="15.5" x14ac:dyDescent="0.35">
      <c r="H282" s="2"/>
      <c r="I282" s="1"/>
      <c r="J282" s="1"/>
      <c r="K282" s="1"/>
      <c r="L282" s="1"/>
      <c r="S282" s="1"/>
      <c r="T282" s="1"/>
      <c r="U282" s="1"/>
    </row>
    <row r="283" spans="8:21" ht="15.5" x14ac:dyDescent="0.35">
      <c r="H283" s="2"/>
      <c r="I283" s="1"/>
      <c r="J283" s="1"/>
      <c r="K283" s="1"/>
      <c r="L283" s="1"/>
      <c r="S283" s="1"/>
      <c r="T283" s="1"/>
      <c r="U283" s="1"/>
    </row>
    <row r="284" spans="8:21" ht="15.5" x14ac:dyDescent="0.35">
      <c r="H284" s="2"/>
      <c r="I284" s="1"/>
      <c r="J284" s="1"/>
      <c r="K284" s="1"/>
      <c r="L284" s="1"/>
      <c r="S284" s="1"/>
      <c r="T284" s="1"/>
      <c r="U284" s="1"/>
    </row>
    <row r="285" spans="8:21" ht="15.5" x14ac:dyDescent="0.35">
      <c r="H285" s="2"/>
      <c r="I285" s="1"/>
      <c r="J285" s="1"/>
      <c r="K285" s="1"/>
      <c r="L285" s="1"/>
      <c r="S285" s="1"/>
      <c r="T285" s="1"/>
      <c r="U285" s="1"/>
    </row>
    <row r="286" spans="8:21" ht="15.5" x14ac:dyDescent="0.35">
      <c r="H286" s="2"/>
      <c r="I286" s="1"/>
      <c r="J286" s="1"/>
      <c r="K286" s="1"/>
      <c r="L286" s="1"/>
      <c r="S286" s="1"/>
      <c r="T286" s="1"/>
      <c r="U286" s="1"/>
    </row>
    <row r="287" spans="8:21" ht="15.5" x14ac:dyDescent="0.35">
      <c r="H287" s="2"/>
      <c r="I287" s="1"/>
      <c r="J287" s="1"/>
      <c r="K287" s="1"/>
      <c r="L287" s="1"/>
      <c r="S287" s="1"/>
      <c r="T287" s="1"/>
      <c r="U287" s="1"/>
    </row>
    <row r="288" spans="8:21" ht="15.5" x14ac:dyDescent="0.35">
      <c r="H288" s="2"/>
      <c r="I288" s="1"/>
      <c r="J288" s="1"/>
      <c r="K288" s="1"/>
      <c r="L288" s="1"/>
      <c r="S288" s="1"/>
      <c r="T288" s="1"/>
      <c r="U288" s="1"/>
    </row>
    <row r="289" spans="8:21" ht="15.5" x14ac:dyDescent="0.35">
      <c r="H289" s="2"/>
      <c r="I289" s="1"/>
      <c r="J289" s="1"/>
      <c r="K289" s="1"/>
      <c r="L289" s="1"/>
      <c r="S289" s="1"/>
      <c r="T289" s="1"/>
      <c r="U289" s="1"/>
    </row>
    <row r="290" spans="8:21" ht="15.5" x14ac:dyDescent="0.35">
      <c r="H290" s="2"/>
      <c r="I290" s="1"/>
      <c r="J290" s="1"/>
      <c r="K290" s="1"/>
      <c r="L290" s="1"/>
      <c r="S290" s="1"/>
      <c r="T290" s="1"/>
      <c r="U290" s="1"/>
    </row>
    <row r="291" spans="8:21" ht="15.5" x14ac:dyDescent="0.35">
      <c r="H291" s="2"/>
      <c r="I291" s="1"/>
      <c r="J291" s="1"/>
      <c r="K291" s="1"/>
      <c r="L291" s="1"/>
      <c r="S291" s="1"/>
      <c r="T291" s="1"/>
      <c r="U291" s="1"/>
    </row>
    <row r="292" spans="8:21" ht="15.5" x14ac:dyDescent="0.35">
      <c r="H292" s="2"/>
      <c r="I292" s="1"/>
      <c r="J292" s="1"/>
      <c r="K292" s="1"/>
      <c r="L292" s="1"/>
      <c r="S292" s="1"/>
      <c r="T292" s="1"/>
      <c r="U292" s="1"/>
    </row>
    <row r="293" spans="8:21" ht="15.5" x14ac:dyDescent="0.35">
      <c r="H293" s="2"/>
      <c r="I293" s="1"/>
      <c r="J293" s="1"/>
      <c r="K293" s="1"/>
      <c r="L293" s="1"/>
      <c r="S293" s="1"/>
      <c r="T293" s="1"/>
      <c r="U293" s="1"/>
    </row>
    <row r="294" spans="8:21" ht="15.5" x14ac:dyDescent="0.35">
      <c r="H294" s="2"/>
      <c r="I294" s="1"/>
      <c r="J294" s="1"/>
      <c r="K294" s="1"/>
      <c r="L294" s="1"/>
      <c r="S294" s="1"/>
      <c r="T294" s="1"/>
      <c r="U294" s="1"/>
    </row>
    <row r="295" spans="8:21" ht="15.5" x14ac:dyDescent="0.35">
      <c r="H295" s="2"/>
      <c r="I295" s="1"/>
      <c r="J295" s="1"/>
      <c r="K295" s="1"/>
      <c r="L295" s="1"/>
      <c r="S295" s="1"/>
      <c r="T295" s="1"/>
      <c r="U295" s="1"/>
    </row>
    <row r="296" spans="8:21" ht="15.5" x14ac:dyDescent="0.35">
      <c r="H296" s="2"/>
      <c r="I296" s="1"/>
      <c r="J296" s="1"/>
      <c r="K296" s="1"/>
      <c r="L296" s="1"/>
      <c r="S296" s="1"/>
      <c r="T296" s="1"/>
      <c r="U296" s="1"/>
    </row>
    <row r="297" spans="8:21" ht="15.5" x14ac:dyDescent="0.35">
      <c r="H297" s="2"/>
      <c r="I297" s="1"/>
      <c r="J297" s="1"/>
      <c r="K297" s="1"/>
      <c r="L297" s="1"/>
      <c r="S297" s="1"/>
      <c r="T297" s="1"/>
      <c r="U297" s="1"/>
    </row>
    <row r="298" spans="8:21" ht="15.5" x14ac:dyDescent="0.35">
      <c r="H298" s="2"/>
      <c r="I298" s="1"/>
      <c r="J298" s="1"/>
      <c r="K298" s="1"/>
      <c r="L298" s="1"/>
      <c r="S298" s="1"/>
      <c r="T298" s="1"/>
      <c r="U298" s="1"/>
    </row>
    <row r="299" spans="8:21" ht="15.5" x14ac:dyDescent="0.35">
      <c r="H299" s="2"/>
      <c r="I299" s="1"/>
      <c r="J299" s="1"/>
      <c r="K299" s="1"/>
      <c r="L299" s="1"/>
      <c r="S299" s="1"/>
      <c r="T299" s="1"/>
      <c r="U299" s="1"/>
    </row>
    <row r="300" spans="8:21" ht="15.5" x14ac:dyDescent="0.35">
      <c r="H300" s="2"/>
      <c r="I300" s="1"/>
      <c r="J300" s="1"/>
      <c r="K300" s="1"/>
      <c r="L300" s="1"/>
      <c r="S300" s="1"/>
      <c r="T300" s="1"/>
      <c r="U300" s="1"/>
    </row>
    <row r="301" spans="8:21" ht="15.5" x14ac:dyDescent="0.35">
      <c r="H301" s="2"/>
      <c r="I301" s="1"/>
      <c r="J301" s="1"/>
      <c r="K301" s="1"/>
      <c r="L301" s="1"/>
      <c r="S301" s="1"/>
      <c r="T301" s="1"/>
      <c r="U301" s="1"/>
    </row>
    <row r="302" spans="8:21" ht="15.5" x14ac:dyDescent="0.35">
      <c r="H302" s="2"/>
      <c r="I302" s="1"/>
      <c r="J302" s="1"/>
      <c r="K302" s="1"/>
      <c r="L302" s="1"/>
      <c r="S302" s="1"/>
      <c r="T302" s="1"/>
      <c r="U302" s="1"/>
    </row>
    <row r="303" spans="8:21" ht="15.5" x14ac:dyDescent="0.35">
      <c r="H303" s="2"/>
      <c r="I303" s="1"/>
      <c r="J303" s="1"/>
      <c r="K303" s="1"/>
      <c r="L303" s="1"/>
      <c r="S303" s="1"/>
      <c r="T303" s="1"/>
      <c r="U303" s="1"/>
    </row>
    <row r="304" spans="8:21" ht="15.5" x14ac:dyDescent="0.35">
      <c r="H304" s="2"/>
      <c r="I304" s="1"/>
      <c r="J304" s="1"/>
      <c r="K304" s="1"/>
      <c r="L304" s="1"/>
      <c r="S304" s="1"/>
      <c r="T304" s="1"/>
      <c r="U304" s="1"/>
    </row>
    <row r="305" spans="8:21" ht="15.5" x14ac:dyDescent="0.35">
      <c r="H305" s="2"/>
      <c r="I305" s="1"/>
      <c r="J305" s="1"/>
      <c r="K305" s="1"/>
      <c r="L305" s="1"/>
      <c r="S305" s="1"/>
      <c r="T305" s="1"/>
      <c r="U305" s="1"/>
    </row>
    <row r="306" spans="8:21" ht="15.5" x14ac:dyDescent="0.35">
      <c r="H306" s="2"/>
      <c r="I306" s="1"/>
      <c r="J306" s="1"/>
      <c r="K306" s="1"/>
      <c r="L306" s="1"/>
      <c r="S306" s="1"/>
      <c r="T306" s="1"/>
      <c r="U306" s="1"/>
    </row>
    <row r="307" spans="8:21" ht="15.5" x14ac:dyDescent="0.35">
      <c r="H307" s="2"/>
      <c r="I307" s="1"/>
      <c r="J307" s="1"/>
      <c r="K307" s="1"/>
      <c r="L307" s="1"/>
      <c r="S307" s="1"/>
      <c r="T307" s="1"/>
      <c r="U307" s="1"/>
    </row>
    <row r="308" spans="8:21" ht="15.5" x14ac:dyDescent="0.35">
      <c r="H308" s="2"/>
      <c r="I308" s="1"/>
      <c r="J308" s="1"/>
      <c r="K308" s="1"/>
      <c r="L308" s="1"/>
      <c r="S308" s="1"/>
      <c r="T308" s="1"/>
      <c r="U308" s="1"/>
    </row>
    <row r="309" spans="8:21" ht="15.5" x14ac:dyDescent="0.35">
      <c r="H309" s="2"/>
      <c r="I309" s="1"/>
      <c r="J309" s="1"/>
      <c r="K309" s="1"/>
      <c r="L309" s="1"/>
      <c r="S309" s="1"/>
      <c r="T309" s="1"/>
      <c r="U309" s="1"/>
    </row>
    <row r="310" spans="8:21" ht="15.5" x14ac:dyDescent="0.35">
      <c r="H310" s="2"/>
      <c r="I310" s="1"/>
      <c r="J310" s="1"/>
      <c r="K310" s="1"/>
      <c r="L310" s="1"/>
      <c r="S310" s="1"/>
      <c r="T310" s="1"/>
      <c r="U310" s="1"/>
    </row>
    <row r="311" spans="8:21" ht="15.5" x14ac:dyDescent="0.35">
      <c r="H311" s="2"/>
      <c r="I311" s="1"/>
      <c r="J311" s="1"/>
      <c r="K311" s="1"/>
      <c r="L311" s="1"/>
      <c r="S311" s="1"/>
      <c r="T311" s="1"/>
      <c r="U311" s="1"/>
    </row>
    <row r="312" spans="8:21" ht="15.5" x14ac:dyDescent="0.35">
      <c r="H312" s="2"/>
      <c r="I312" s="1"/>
      <c r="J312" s="1"/>
      <c r="K312" s="1"/>
      <c r="L312" s="1"/>
      <c r="S312" s="1"/>
      <c r="T312" s="1"/>
      <c r="U312" s="1"/>
    </row>
    <row r="313" spans="8:21" ht="15.5" x14ac:dyDescent="0.35">
      <c r="H313" s="2"/>
      <c r="I313" s="1"/>
      <c r="J313" s="1"/>
      <c r="K313" s="1"/>
      <c r="L313" s="1"/>
      <c r="S313" s="1"/>
      <c r="T313" s="1"/>
      <c r="U313" s="1"/>
    </row>
    <row r="314" spans="8:21" ht="15.5" x14ac:dyDescent="0.35">
      <c r="H314" s="2"/>
      <c r="I314" s="1"/>
      <c r="J314" s="1"/>
      <c r="K314" s="1"/>
      <c r="L314" s="1"/>
      <c r="S314" s="1"/>
      <c r="T314" s="1"/>
      <c r="U314" s="1"/>
    </row>
    <row r="315" spans="8:21" ht="15.5" x14ac:dyDescent="0.35">
      <c r="H315" s="2"/>
      <c r="I315" s="1"/>
      <c r="J315" s="1"/>
      <c r="K315" s="1"/>
      <c r="L315" s="1"/>
      <c r="S315" s="1"/>
      <c r="T315" s="1"/>
      <c r="U315" s="1"/>
    </row>
    <row r="316" spans="8:21" ht="15.5" x14ac:dyDescent="0.35">
      <c r="H316" s="2"/>
      <c r="I316" s="1"/>
      <c r="J316" s="1"/>
      <c r="K316" s="1"/>
      <c r="L316" s="1"/>
      <c r="S316" s="1"/>
      <c r="T316" s="1"/>
      <c r="U316" s="1"/>
    </row>
    <row r="317" spans="8:21" ht="15.5" x14ac:dyDescent="0.35">
      <c r="H317" s="2"/>
      <c r="I317" s="1"/>
      <c r="J317" s="1"/>
      <c r="K317" s="1"/>
      <c r="L317" s="1"/>
      <c r="S317" s="1"/>
      <c r="T317" s="1"/>
      <c r="U317" s="1"/>
    </row>
    <row r="318" spans="8:21" ht="15.5" x14ac:dyDescent="0.35">
      <c r="H318" s="2"/>
      <c r="I318" s="1"/>
      <c r="J318" s="1"/>
      <c r="K318" s="1"/>
      <c r="L318" s="1"/>
      <c r="S318" s="1"/>
      <c r="T318" s="1"/>
      <c r="U318" s="1"/>
    </row>
    <row r="319" spans="8:21" ht="15.5" x14ac:dyDescent="0.35">
      <c r="H319" s="2"/>
      <c r="I319" s="1"/>
      <c r="J319" s="1"/>
      <c r="K319" s="1"/>
      <c r="L319" s="1"/>
      <c r="S319" s="1"/>
      <c r="T319" s="1"/>
      <c r="U319" s="1"/>
    </row>
    <row r="320" spans="8:21" ht="15.5" x14ac:dyDescent="0.35">
      <c r="H320" s="2"/>
      <c r="I320" s="1"/>
      <c r="J320" s="1"/>
      <c r="K320" s="1"/>
      <c r="L320" s="1"/>
      <c r="S320" s="1"/>
      <c r="T320" s="1"/>
      <c r="U320" s="1"/>
    </row>
    <row r="321" spans="8:21" ht="15.5" x14ac:dyDescent="0.35">
      <c r="H321" s="2"/>
      <c r="I321" s="1"/>
      <c r="J321" s="1"/>
      <c r="K321" s="1"/>
      <c r="L321" s="1"/>
      <c r="S321" s="1"/>
      <c r="T321" s="1"/>
      <c r="U321" s="1"/>
    </row>
    <row r="322" spans="8:21" ht="15.5" x14ac:dyDescent="0.35">
      <c r="H322" s="2"/>
      <c r="I322" s="1"/>
      <c r="J322" s="1"/>
      <c r="K322" s="1"/>
      <c r="L322" s="1"/>
      <c r="S322" s="1"/>
      <c r="T322" s="1"/>
      <c r="U322" s="1"/>
    </row>
    <row r="323" spans="8:21" ht="15.5" x14ac:dyDescent="0.35">
      <c r="H323" s="2"/>
      <c r="I323" s="1"/>
      <c r="J323" s="1"/>
      <c r="K323" s="1"/>
      <c r="L323" s="1"/>
      <c r="S323" s="1"/>
      <c r="T323" s="1"/>
      <c r="U323" s="1"/>
    </row>
    <row r="324" spans="8:21" ht="15.5" x14ac:dyDescent="0.35">
      <c r="H324" s="2"/>
      <c r="I324" s="1"/>
      <c r="J324" s="1"/>
      <c r="K324" s="1"/>
      <c r="L324" s="1"/>
      <c r="S324" s="1"/>
      <c r="T324" s="1"/>
      <c r="U324" s="1"/>
    </row>
    <row r="325" spans="8:21" ht="15.5" x14ac:dyDescent="0.35">
      <c r="H325" s="2"/>
      <c r="I325" s="1"/>
      <c r="J325" s="1"/>
      <c r="K325" s="1"/>
      <c r="L325" s="1"/>
      <c r="S325" s="1"/>
      <c r="T325" s="1"/>
      <c r="U325" s="1"/>
    </row>
    <row r="326" spans="8:21" ht="15.5" x14ac:dyDescent="0.35">
      <c r="H326" s="2"/>
      <c r="I326" s="1"/>
      <c r="J326" s="1"/>
      <c r="K326" s="1"/>
      <c r="L326" s="1"/>
      <c r="S326" s="1"/>
      <c r="T326" s="1"/>
      <c r="U326" s="1"/>
    </row>
    <row r="327" spans="8:21" ht="15.5" x14ac:dyDescent="0.35">
      <c r="H327" s="2"/>
      <c r="I327" s="1"/>
      <c r="J327" s="1"/>
      <c r="K327" s="1"/>
      <c r="L327" s="1"/>
      <c r="S327" s="1"/>
      <c r="T327" s="1"/>
      <c r="U327" s="1"/>
    </row>
    <row r="328" spans="8:21" ht="15.5" x14ac:dyDescent="0.35">
      <c r="H328" s="2"/>
      <c r="I328" s="1"/>
      <c r="J328" s="1"/>
      <c r="K328" s="1"/>
      <c r="L328" s="1"/>
      <c r="S328" s="1"/>
      <c r="T328" s="1"/>
      <c r="U328" s="1"/>
    </row>
    <row r="329" spans="8:21" ht="15.5" x14ac:dyDescent="0.35">
      <c r="H329" s="2"/>
      <c r="I329" s="1"/>
      <c r="J329" s="1"/>
      <c r="K329" s="1"/>
      <c r="L329" s="1"/>
      <c r="S329" s="1"/>
      <c r="T329" s="1"/>
      <c r="U329" s="1"/>
    </row>
    <row r="330" spans="8:21" ht="15.5" x14ac:dyDescent="0.35">
      <c r="H330" s="2"/>
      <c r="I330" s="1"/>
      <c r="J330" s="1"/>
      <c r="K330" s="1"/>
      <c r="L330" s="1"/>
      <c r="S330" s="1"/>
      <c r="T330" s="1"/>
      <c r="U330" s="1"/>
    </row>
    <row r="331" spans="8:21" ht="15.5" x14ac:dyDescent="0.35">
      <c r="H331" s="2"/>
      <c r="I331" s="1"/>
      <c r="J331" s="1"/>
      <c r="K331" s="1"/>
      <c r="L331" s="1"/>
      <c r="S331" s="1"/>
      <c r="T331" s="1"/>
      <c r="U331" s="1"/>
    </row>
    <row r="332" spans="8:21" ht="15.5" x14ac:dyDescent="0.35">
      <c r="H332" s="2"/>
      <c r="I332" s="1"/>
      <c r="J332" s="1"/>
      <c r="K332" s="1"/>
      <c r="L332" s="1"/>
      <c r="S332" s="1"/>
      <c r="T332" s="1"/>
      <c r="U332" s="1"/>
    </row>
    <row r="333" spans="8:21" ht="15.5" x14ac:dyDescent="0.35">
      <c r="H333" s="2"/>
      <c r="I333" s="1"/>
      <c r="J333" s="1"/>
      <c r="K333" s="1"/>
      <c r="L333" s="1"/>
      <c r="S333" s="1"/>
      <c r="T333" s="1"/>
      <c r="U333" s="1"/>
    </row>
    <row r="334" spans="8:21" ht="15.5" x14ac:dyDescent="0.35">
      <c r="H334" s="2"/>
      <c r="I334" s="1"/>
      <c r="J334" s="1"/>
      <c r="K334" s="1"/>
      <c r="L334" s="1"/>
      <c r="S334" s="1"/>
      <c r="T334" s="1"/>
      <c r="U334" s="1"/>
    </row>
    <row r="335" spans="8:21" ht="15.5" x14ac:dyDescent="0.35">
      <c r="H335" s="2"/>
      <c r="I335" s="1"/>
      <c r="J335" s="1"/>
      <c r="K335" s="1"/>
      <c r="L335" s="1"/>
      <c r="S335" s="1"/>
      <c r="T335" s="1"/>
      <c r="U335" s="1"/>
    </row>
    <row r="336" spans="8:21" ht="15.5" x14ac:dyDescent="0.35">
      <c r="H336" s="2"/>
      <c r="I336" s="1"/>
      <c r="J336" s="1"/>
      <c r="K336" s="1"/>
      <c r="L336" s="1"/>
      <c r="S336" s="1"/>
      <c r="T336" s="1"/>
      <c r="U336" s="1"/>
    </row>
    <row r="337" spans="8:21" ht="15.5" x14ac:dyDescent="0.35">
      <c r="H337" s="2"/>
      <c r="I337" s="1"/>
      <c r="J337" s="1"/>
      <c r="K337" s="1"/>
      <c r="L337" s="1"/>
      <c r="S337" s="1"/>
      <c r="T337" s="1"/>
      <c r="U337" s="1"/>
    </row>
    <row r="338" spans="8:21" ht="15.5" x14ac:dyDescent="0.35">
      <c r="H338" s="2"/>
      <c r="I338" s="1"/>
      <c r="J338" s="1"/>
      <c r="K338" s="1"/>
      <c r="L338" s="1"/>
      <c r="S338" s="1"/>
      <c r="T338" s="1"/>
      <c r="U338" s="1"/>
    </row>
    <row r="339" spans="8:21" ht="15.5" x14ac:dyDescent="0.35">
      <c r="H339" s="2"/>
      <c r="I339" s="1"/>
      <c r="J339" s="1"/>
      <c r="K339" s="1"/>
      <c r="L339" s="1"/>
      <c r="S339" s="1"/>
      <c r="T339" s="1"/>
      <c r="U339" s="1"/>
    </row>
    <row r="340" spans="8:21" ht="15.5" x14ac:dyDescent="0.35">
      <c r="H340" s="2"/>
      <c r="I340" s="1"/>
      <c r="J340" s="1"/>
      <c r="K340" s="1"/>
      <c r="L340" s="1"/>
      <c r="S340" s="1"/>
      <c r="T340" s="1"/>
      <c r="U340" s="1"/>
    </row>
    <row r="341" spans="8:21" ht="15.5" x14ac:dyDescent="0.35">
      <c r="H341" s="2"/>
      <c r="I341" s="1"/>
      <c r="J341" s="1"/>
      <c r="K341" s="1"/>
      <c r="L341" s="1"/>
      <c r="S341" s="1"/>
      <c r="T341" s="1"/>
      <c r="U341" s="1"/>
    </row>
    <row r="342" spans="8:21" ht="15.5" x14ac:dyDescent="0.35">
      <c r="H342" s="2"/>
      <c r="I342" s="1"/>
      <c r="J342" s="1"/>
      <c r="K342" s="1"/>
      <c r="L342" s="1"/>
      <c r="S342" s="1"/>
      <c r="T342" s="1"/>
      <c r="U342" s="1"/>
    </row>
    <row r="343" spans="8:21" ht="15.5" x14ac:dyDescent="0.35">
      <c r="H343" s="2"/>
      <c r="I343" s="1"/>
      <c r="J343" s="1"/>
      <c r="K343" s="1"/>
      <c r="L343" s="1"/>
      <c r="S343" s="1"/>
      <c r="T343" s="1"/>
      <c r="U343" s="1"/>
    </row>
    <row r="344" spans="8:21" ht="15.5" x14ac:dyDescent="0.35">
      <c r="H344" s="2"/>
      <c r="I344" s="1"/>
      <c r="J344" s="1"/>
      <c r="K344" s="1"/>
      <c r="L344" s="1"/>
      <c r="S344" s="1"/>
      <c r="T344" s="1"/>
      <c r="U344" s="1"/>
    </row>
    <row r="345" spans="8:21" ht="15.5" x14ac:dyDescent="0.35">
      <c r="H345" s="2"/>
      <c r="I345" s="1"/>
      <c r="J345" s="1"/>
      <c r="K345" s="1"/>
      <c r="L345" s="1"/>
      <c r="S345" s="1"/>
      <c r="T345" s="1"/>
      <c r="U345" s="1"/>
    </row>
    <row r="346" spans="8:21" ht="15.5" x14ac:dyDescent="0.35">
      <c r="H346" s="2"/>
      <c r="I346" s="1"/>
      <c r="J346" s="1"/>
      <c r="K346" s="1"/>
      <c r="L346" s="1"/>
      <c r="S346" s="1"/>
      <c r="T346" s="1"/>
      <c r="U346" s="1"/>
    </row>
    <row r="347" spans="8:21" ht="15.5" x14ac:dyDescent="0.35">
      <c r="H347" s="2"/>
      <c r="I347" s="1"/>
      <c r="J347" s="1"/>
      <c r="K347" s="1"/>
      <c r="L347" s="1"/>
      <c r="S347" s="1"/>
      <c r="T347" s="1"/>
      <c r="U347" s="1"/>
    </row>
    <row r="348" spans="8:21" ht="15.5" x14ac:dyDescent="0.35">
      <c r="H348" s="2"/>
      <c r="I348" s="1"/>
      <c r="J348" s="1"/>
      <c r="K348" s="1"/>
      <c r="L348" s="1"/>
      <c r="S348" s="1"/>
      <c r="T348" s="1"/>
      <c r="U348" s="1"/>
    </row>
    <row r="349" spans="8:21" ht="15.5" x14ac:dyDescent="0.35">
      <c r="H349" s="2"/>
      <c r="I349" s="1"/>
      <c r="J349" s="1"/>
      <c r="K349" s="1"/>
      <c r="L349" s="1"/>
      <c r="S349" s="1"/>
      <c r="T349" s="1"/>
      <c r="U349" s="1"/>
    </row>
    <row r="350" spans="8:21" ht="15.5" x14ac:dyDescent="0.35">
      <c r="H350" s="2"/>
      <c r="I350" s="1"/>
      <c r="J350" s="1"/>
      <c r="K350" s="1"/>
      <c r="L350" s="1"/>
      <c r="S350" s="1"/>
      <c r="T350" s="1"/>
      <c r="U350" s="1"/>
    </row>
    <row r="351" spans="8:21" ht="15.5" x14ac:dyDescent="0.35">
      <c r="H351" s="2"/>
      <c r="I351" s="1"/>
      <c r="J351" s="1"/>
      <c r="K351" s="1"/>
      <c r="L351" s="1"/>
      <c r="S351" s="1"/>
      <c r="T351" s="1"/>
      <c r="U351" s="1"/>
    </row>
    <row r="352" spans="8:21" ht="15.5" x14ac:dyDescent="0.35">
      <c r="H352" s="2"/>
      <c r="I352" s="1"/>
      <c r="J352" s="1"/>
      <c r="K352" s="1"/>
      <c r="L352" s="1"/>
      <c r="S352" s="1"/>
      <c r="T352" s="1"/>
      <c r="U352" s="1"/>
    </row>
    <row r="353" spans="8:21" ht="15.5" x14ac:dyDescent="0.35">
      <c r="H353" s="2"/>
      <c r="I353" s="1"/>
      <c r="J353" s="1"/>
      <c r="K353" s="1"/>
      <c r="L353" s="1"/>
      <c r="S353" s="1"/>
      <c r="T353" s="1"/>
      <c r="U353" s="1"/>
    </row>
    <row r="354" spans="8:21" ht="15.5" x14ac:dyDescent="0.35">
      <c r="H354" s="2"/>
      <c r="I354" s="1"/>
      <c r="J354" s="1"/>
      <c r="K354" s="1"/>
      <c r="L354" s="1"/>
      <c r="S354" s="1"/>
      <c r="T354" s="1"/>
      <c r="U354" s="1"/>
    </row>
    <row r="355" spans="8:21" ht="15.5" x14ac:dyDescent="0.35">
      <c r="H355" s="2"/>
      <c r="I355" s="1"/>
      <c r="J355" s="1"/>
      <c r="K355" s="1"/>
      <c r="L355" s="1"/>
      <c r="S355" s="1"/>
      <c r="T355" s="1"/>
      <c r="U355" s="1"/>
    </row>
    <row r="356" spans="8:21" ht="15.5" x14ac:dyDescent="0.35">
      <c r="H356" s="2"/>
      <c r="I356" s="1"/>
      <c r="J356" s="1"/>
      <c r="K356" s="1"/>
      <c r="L356" s="1"/>
      <c r="S356" s="1"/>
      <c r="T356" s="1"/>
      <c r="U356" s="1"/>
    </row>
    <row r="357" spans="8:21" ht="15.5" x14ac:dyDescent="0.35">
      <c r="H357" s="2"/>
      <c r="I357" s="1"/>
      <c r="J357" s="1"/>
      <c r="K357" s="1"/>
      <c r="L357" s="1"/>
      <c r="S357" s="1"/>
      <c r="T357" s="1"/>
      <c r="U357" s="1"/>
    </row>
    <row r="358" spans="8:21" ht="15.5" x14ac:dyDescent="0.35">
      <c r="H358" s="2"/>
      <c r="I358" s="1"/>
      <c r="J358" s="1"/>
      <c r="K358" s="1"/>
      <c r="L358" s="1"/>
      <c r="S358" s="1"/>
      <c r="T358" s="1"/>
      <c r="U358" s="1"/>
    </row>
    <row r="359" spans="8:21" ht="15.5" x14ac:dyDescent="0.35">
      <c r="H359" s="2"/>
      <c r="I359" s="1"/>
      <c r="J359" s="1"/>
      <c r="K359" s="1"/>
      <c r="L359" s="1"/>
      <c r="S359" s="1"/>
      <c r="T359" s="1"/>
      <c r="U359" s="1"/>
    </row>
    <row r="360" spans="8:21" ht="15.5" x14ac:dyDescent="0.35">
      <c r="H360" s="2"/>
      <c r="I360" s="1"/>
      <c r="J360" s="1"/>
      <c r="K360" s="1"/>
      <c r="L360" s="1"/>
      <c r="S360" s="1"/>
      <c r="T360" s="1"/>
      <c r="U360" s="1"/>
    </row>
    <row r="361" spans="8:21" ht="15.5" x14ac:dyDescent="0.35">
      <c r="H361" s="2"/>
      <c r="I361" s="1"/>
      <c r="J361" s="1"/>
      <c r="K361" s="1"/>
      <c r="L361" s="1"/>
      <c r="S361" s="1"/>
      <c r="T361" s="1"/>
      <c r="U361" s="1"/>
    </row>
    <row r="362" spans="8:21" ht="15.5" x14ac:dyDescent="0.35">
      <c r="H362" s="2"/>
      <c r="I362" s="1"/>
      <c r="J362" s="1"/>
      <c r="K362" s="1"/>
      <c r="L362" s="1"/>
      <c r="S362" s="1"/>
      <c r="T362" s="1"/>
      <c r="U362" s="1"/>
    </row>
    <row r="363" spans="8:21" ht="15.5" x14ac:dyDescent="0.35">
      <c r="H363" s="2"/>
      <c r="I363" s="1"/>
      <c r="J363" s="1"/>
      <c r="K363" s="1"/>
      <c r="L363" s="1"/>
      <c r="S363" s="1"/>
      <c r="T363" s="1"/>
      <c r="U363" s="1"/>
    </row>
    <row r="364" spans="8:21" ht="15.5" x14ac:dyDescent="0.35">
      <c r="H364" s="2"/>
      <c r="I364" s="1"/>
      <c r="J364" s="1"/>
      <c r="K364" s="1"/>
      <c r="L364" s="1"/>
      <c r="S364" s="1"/>
      <c r="T364" s="1"/>
      <c r="U364" s="1"/>
    </row>
    <row r="365" spans="8:21" ht="15.5" x14ac:dyDescent="0.35">
      <c r="H365" s="2"/>
      <c r="I365" s="1"/>
      <c r="J365" s="1"/>
      <c r="K365" s="1"/>
      <c r="L365" s="1"/>
      <c r="S365" s="1"/>
      <c r="T365" s="1"/>
      <c r="U365" s="1"/>
    </row>
    <row r="366" spans="8:21" ht="15.5" x14ac:dyDescent="0.35">
      <c r="H366" s="2"/>
      <c r="I366" s="1"/>
      <c r="J366" s="1"/>
      <c r="K366" s="1"/>
      <c r="L366" s="1"/>
      <c r="S366" s="1"/>
      <c r="T366" s="1"/>
      <c r="U366" s="1"/>
    </row>
    <row r="367" spans="8:21" ht="15.5" x14ac:dyDescent="0.35">
      <c r="H367" s="2"/>
      <c r="I367" s="1"/>
      <c r="J367" s="1"/>
      <c r="K367" s="1"/>
      <c r="L367" s="1"/>
      <c r="S367" s="1"/>
      <c r="T367" s="1"/>
      <c r="U367" s="1"/>
    </row>
    <row r="368" spans="8:21" ht="15.5" x14ac:dyDescent="0.35">
      <c r="H368" s="2"/>
      <c r="I368" s="1"/>
      <c r="J368" s="1"/>
      <c r="K368" s="1"/>
      <c r="L368" s="1"/>
      <c r="S368" s="1"/>
      <c r="T368" s="1"/>
      <c r="U368" s="1"/>
    </row>
    <row r="369" spans="8:21" ht="15.5" x14ac:dyDescent="0.35">
      <c r="H369" s="2"/>
      <c r="I369" s="1"/>
      <c r="J369" s="1"/>
      <c r="K369" s="1"/>
      <c r="L369" s="1"/>
      <c r="S369" s="1"/>
      <c r="T369" s="1"/>
      <c r="U369" s="1"/>
    </row>
    <row r="370" spans="8:21" ht="15.5" x14ac:dyDescent="0.35">
      <c r="H370" s="2"/>
      <c r="I370" s="1"/>
      <c r="J370" s="1"/>
      <c r="K370" s="1"/>
      <c r="L370" s="1"/>
      <c r="S370" s="1"/>
      <c r="T370" s="1"/>
      <c r="U370" s="1"/>
    </row>
    <row r="371" spans="8:21" ht="15.5" x14ac:dyDescent="0.35">
      <c r="H371" s="2"/>
      <c r="I371" s="1"/>
      <c r="J371" s="1"/>
      <c r="K371" s="1"/>
      <c r="L371" s="1"/>
      <c r="S371" s="1"/>
      <c r="T371" s="1"/>
      <c r="U371" s="1"/>
    </row>
    <row r="372" spans="8:21" ht="15.5" x14ac:dyDescent="0.35">
      <c r="H372" s="2"/>
      <c r="I372" s="1"/>
      <c r="J372" s="1"/>
      <c r="K372" s="1"/>
      <c r="L372" s="1"/>
      <c r="S372" s="1"/>
      <c r="T372" s="1"/>
      <c r="U372" s="1"/>
    </row>
    <row r="373" spans="8:21" ht="15.5" x14ac:dyDescent="0.35">
      <c r="H373" s="2"/>
      <c r="I373" s="1"/>
      <c r="J373" s="1"/>
      <c r="K373" s="1"/>
      <c r="L373" s="1"/>
      <c r="S373" s="1"/>
      <c r="T373" s="1"/>
      <c r="U373" s="1"/>
    </row>
    <row r="374" spans="8:21" ht="15.5" x14ac:dyDescent="0.35">
      <c r="H374" s="2"/>
      <c r="I374" s="1"/>
      <c r="J374" s="1"/>
      <c r="K374" s="1"/>
      <c r="L374" s="1"/>
      <c r="S374" s="1"/>
      <c r="T374" s="1"/>
      <c r="U374" s="1"/>
    </row>
    <row r="375" spans="8:21" ht="15.5" x14ac:dyDescent="0.35">
      <c r="H375" s="2"/>
      <c r="I375" s="1"/>
      <c r="J375" s="1"/>
      <c r="K375" s="1"/>
      <c r="L375" s="1"/>
      <c r="S375" s="1"/>
      <c r="T375" s="1"/>
      <c r="U375" s="1"/>
    </row>
    <row r="376" spans="8:21" ht="15.5" x14ac:dyDescent="0.35">
      <c r="H376" s="2"/>
      <c r="I376" s="1"/>
      <c r="J376" s="1"/>
      <c r="K376" s="1"/>
      <c r="L376" s="1"/>
      <c r="S376" s="1"/>
      <c r="T376" s="1"/>
      <c r="U376" s="1"/>
    </row>
    <row r="377" spans="8:21" ht="15.5" x14ac:dyDescent="0.35">
      <c r="H377" s="2"/>
      <c r="I377" s="1"/>
      <c r="J377" s="1"/>
      <c r="K377" s="1"/>
      <c r="L377" s="1"/>
      <c r="S377" s="1"/>
      <c r="T377" s="1"/>
      <c r="U377" s="1"/>
    </row>
    <row r="378" spans="8:21" ht="15.5" x14ac:dyDescent="0.35">
      <c r="H378" s="2"/>
      <c r="I378" s="1"/>
      <c r="J378" s="1"/>
      <c r="K378" s="1"/>
      <c r="L378" s="1"/>
      <c r="S378" s="1"/>
      <c r="T378" s="1"/>
      <c r="U378" s="1"/>
    </row>
    <row r="379" spans="8:21" ht="15.5" x14ac:dyDescent="0.35">
      <c r="H379" s="2"/>
      <c r="I379" s="1"/>
      <c r="J379" s="1"/>
      <c r="K379" s="1"/>
      <c r="L379" s="1"/>
      <c r="S379" s="1"/>
      <c r="T379" s="1"/>
      <c r="U379" s="1"/>
    </row>
    <row r="380" spans="8:21" ht="15.5" x14ac:dyDescent="0.35">
      <c r="H380" s="2"/>
      <c r="I380" s="1"/>
      <c r="J380" s="1"/>
      <c r="K380" s="1"/>
      <c r="L380" s="1"/>
      <c r="S380" s="1"/>
      <c r="T380" s="1"/>
      <c r="U380" s="1"/>
    </row>
    <row r="381" spans="8:21" ht="15.5" x14ac:dyDescent="0.35">
      <c r="H381" s="2"/>
      <c r="I381" s="1"/>
      <c r="J381" s="1"/>
      <c r="K381" s="1"/>
      <c r="L381" s="1"/>
      <c r="S381" s="1"/>
      <c r="T381" s="1"/>
      <c r="U381" s="1"/>
    </row>
    <row r="382" spans="8:21" ht="15.5" x14ac:dyDescent="0.35">
      <c r="H382" s="2"/>
      <c r="I382" s="1"/>
      <c r="J382" s="1"/>
      <c r="K382" s="1"/>
      <c r="L382" s="1"/>
      <c r="S382" s="1"/>
      <c r="T382" s="1"/>
      <c r="U382" s="1"/>
    </row>
    <row r="383" spans="8:21" ht="15.5" x14ac:dyDescent="0.35">
      <c r="H383" s="2"/>
      <c r="I383" s="1"/>
      <c r="J383" s="1"/>
      <c r="K383" s="1"/>
      <c r="L383" s="1"/>
      <c r="S383" s="1"/>
      <c r="T383" s="1"/>
      <c r="U383" s="1"/>
    </row>
    <row r="384" spans="8:21" ht="15.5" x14ac:dyDescent="0.35">
      <c r="H384" s="2"/>
      <c r="I384" s="1"/>
      <c r="J384" s="1"/>
      <c r="K384" s="1"/>
      <c r="L384" s="1"/>
      <c r="S384" s="1"/>
      <c r="T384" s="1"/>
      <c r="U384" s="1"/>
    </row>
    <row r="385" spans="8:21" ht="15.5" x14ac:dyDescent="0.35">
      <c r="H385" s="2"/>
      <c r="I385" s="1"/>
      <c r="J385" s="1"/>
      <c r="K385" s="1"/>
      <c r="L385" s="1"/>
      <c r="S385" s="1"/>
      <c r="T385" s="1"/>
      <c r="U385" s="1"/>
    </row>
    <row r="386" spans="8:21" ht="15.5" x14ac:dyDescent="0.35">
      <c r="H386" s="2"/>
      <c r="I386" s="1"/>
      <c r="J386" s="1"/>
      <c r="K386" s="1"/>
      <c r="L386" s="1"/>
      <c r="S386" s="1"/>
      <c r="T386" s="1"/>
      <c r="U386" s="1"/>
    </row>
    <row r="387" spans="8:21" ht="15.5" x14ac:dyDescent="0.35">
      <c r="H387" s="2"/>
      <c r="I387" s="1"/>
      <c r="J387" s="1"/>
      <c r="K387" s="1"/>
      <c r="L387" s="1"/>
      <c r="S387" s="1"/>
      <c r="T387" s="1"/>
      <c r="U387" s="1"/>
    </row>
    <row r="388" spans="8:21" ht="15.5" x14ac:dyDescent="0.35">
      <c r="H388" s="2"/>
      <c r="I388" s="1"/>
      <c r="J388" s="1"/>
      <c r="K388" s="1"/>
      <c r="L388" s="1"/>
      <c r="S388" s="1"/>
      <c r="T388" s="1"/>
      <c r="U388" s="1"/>
    </row>
    <row r="389" spans="8:21" ht="15.5" x14ac:dyDescent="0.35">
      <c r="H389" s="2"/>
      <c r="I389" s="1"/>
      <c r="J389" s="1"/>
      <c r="K389" s="1"/>
      <c r="L389" s="1"/>
      <c r="S389" s="1"/>
      <c r="T389" s="1"/>
      <c r="U389" s="1"/>
    </row>
    <row r="390" spans="8:21" ht="15.5" x14ac:dyDescent="0.35">
      <c r="H390" s="2"/>
      <c r="I390" s="1"/>
      <c r="J390" s="1"/>
      <c r="K390" s="1"/>
      <c r="L390" s="1"/>
      <c r="S390" s="1"/>
      <c r="T390" s="1"/>
      <c r="U390" s="1"/>
    </row>
    <row r="391" spans="8:21" ht="15.5" x14ac:dyDescent="0.35">
      <c r="H391" s="2"/>
      <c r="I391" s="1"/>
      <c r="J391" s="1"/>
      <c r="K391" s="1"/>
      <c r="L391" s="1"/>
      <c r="S391" s="1"/>
      <c r="T391" s="1"/>
      <c r="U391" s="1"/>
    </row>
    <row r="392" spans="8:21" ht="15.5" x14ac:dyDescent="0.35">
      <c r="H392" s="2"/>
      <c r="I392" s="1"/>
      <c r="J392" s="1"/>
      <c r="K392" s="1"/>
      <c r="L392" s="1"/>
      <c r="S392" s="1"/>
      <c r="T392" s="1"/>
      <c r="U392" s="1"/>
    </row>
    <row r="393" spans="8:21" ht="15.5" x14ac:dyDescent="0.35">
      <c r="H393" s="2"/>
      <c r="I393" s="1"/>
      <c r="J393" s="1"/>
      <c r="K393" s="1"/>
      <c r="L393" s="1"/>
      <c r="S393" s="1"/>
      <c r="T393" s="1"/>
      <c r="U393" s="1"/>
    </row>
    <row r="394" spans="8:21" ht="15.5" x14ac:dyDescent="0.35">
      <c r="H394" s="2"/>
      <c r="I394" s="1"/>
      <c r="J394" s="1"/>
      <c r="K394" s="1"/>
      <c r="L394" s="1"/>
      <c r="S394" s="1"/>
      <c r="T394" s="1"/>
      <c r="U394" s="1"/>
    </row>
    <row r="395" spans="8:21" ht="15.5" x14ac:dyDescent="0.35">
      <c r="H395" s="2"/>
      <c r="I395" s="1"/>
      <c r="J395" s="1"/>
      <c r="K395" s="1"/>
      <c r="L395" s="1"/>
      <c r="S395" s="1"/>
      <c r="T395" s="1"/>
      <c r="U395" s="1"/>
    </row>
    <row r="396" spans="8:21" ht="15.5" x14ac:dyDescent="0.35">
      <c r="H396" s="2"/>
      <c r="I396" s="1"/>
      <c r="J396" s="1"/>
      <c r="K396" s="1"/>
      <c r="L396" s="1"/>
      <c r="S396" s="1"/>
      <c r="T396" s="1"/>
      <c r="U396" s="1"/>
    </row>
    <row r="397" spans="8:21" ht="15.5" x14ac:dyDescent="0.35">
      <c r="H397" s="2"/>
      <c r="I397" s="1"/>
      <c r="J397" s="1"/>
      <c r="K397" s="1"/>
      <c r="L397" s="1"/>
      <c r="S397" s="1"/>
      <c r="T397" s="1"/>
      <c r="U397" s="1"/>
    </row>
    <row r="398" spans="8:21" ht="15.5" x14ac:dyDescent="0.35">
      <c r="H398" s="2"/>
      <c r="I398" s="1"/>
      <c r="J398" s="1"/>
      <c r="K398" s="1"/>
      <c r="L398" s="1"/>
      <c r="S398" s="1"/>
      <c r="T398" s="1"/>
      <c r="U398" s="1"/>
    </row>
    <row r="399" spans="8:21" ht="15.5" x14ac:dyDescent="0.35">
      <c r="H399" s="2"/>
      <c r="I399" s="1"/>
      <c r="J399" s="1"/>
      <c r="K399" s="1"/>
      <c r="L399" s="1"/>
      <c r="S399" s="1"/>
      <c r="T399" s="1"/>
      <c r="U399" s="1"/>
    </row>
    <row r="400" spans="8:21" ht="15.5" x14ac:dyDescent="0.35">
      <c r="H400" s="2"/>
      <c r="I400" s="1"/>
      <c r="J400" s="1"/>
      <c r="K400" s="1"/>
      <c r="L400" s="1"/>
      <c r="S400" s="1"/>
      <c r="T400" s="1"/>
      <c r="U400" s="1"/>
    </row>
    <row r="401" spans="8:21" ht="15.5" x14ac:dyDescent="0.35">
      <c r="H401" s="2"/>
      <c r="I401" s="1"/>
      <c r="J401" s="1"/>
      <c r="K401" s="1"/>
      <c r="L401" s="1"/>
      <c r="S401" s="1"/>
      <c r="T401" s="1"/>
      <c r="U401" s="1"/>
    </row>
    <row r="402" spans="8:21" ht="15.5" x14ac:dyDescent="0.35">
      <c r="H402" s="2"/>
      <c r="I402" s="1"/>
      <c r="J402" s="1"/>
      <c r="K402" s="1"/>
      <c r="L402" s="1"/>
      <c r="S402" s="1"/>
      <c r="T402" s="1"/>
      <c r="U402" s="1"/>
    </row>
    <row r="403" spans="8:21" ht="15.5" x14ac:dyDescent="0.35">
      <c r="H403" s="2"/>
      <c r="I403" s="1"/>
      <c r="J403" s="1"/>
      <c r="K403" s="1"/>
      <c r="L403" s="1"/>
      <c r="S403" s="1"/>
      <c r="T403" s="1"/>
      <c r="U403" s="1"/>
    </row>
    <row r="404" spans="8:21" ht="15.5" x14ac:dyDescent="0.35">
      <c r="H404" s="2"/>
      <c r="I404" s="1"/>
      <c r="J404" s="1"/>
      <c r="K404" s="1"/>
      <c r="L404" s="1"/>
      <c r="S404" s="1"/>
      <c r="T404" s="1"/>
      <c r="U404" s="1"/>
    </row>
    <row r="405" spans="8:21" ht="15.5" x14ac:dyDescent="0.35">
      <c r="H405" s="2"/>
      <c r="I405" s="1"/>
      <c r="J405" s="1"/>
      <c r="K405" s="1"/>
      <c r="L405" s="1"/>
      <c r="S405" s="1"/>
      <c r="T405" s="1"/>
      <c r="U405" s="1"/>
    </row>
    <row r="406" spans="8:21" ht="15.5" x14ac:dyDescent="0.35">
      <c r="H406" s="2"/>
      <c r="I406" s="1"/>
      <c r="J406" s="1"/>
      <c r="K406" s="1"/>
      <c r="L406" s="1"/>
      <c r="S406" s="1"/>
      <c r="T406" s="1"/>
      <c r="U406" s="1"/>
    </row>
    <row r="407" spans="8:21" ht="15.5" x14ac:dyDescent="0.35">
      <c r="H407" s="2"/>
      <c r="I407" s="1"/>
      <c r="J407" s="1"/>
      <c r="K407" s="1"/>
      <c r="L407" s="1"/>
      <c r="S407" s="1"/>
      <c r="T407" s="1"/>
      <c r="U407" s="1"/>
    </row>
    <row r="408" spans="8:21" ht="15.5" x14ac:dyDescent="0.35">
      <c r="H408" s="2"/>
      <c r="I408" s="1"/>
      <c r="J408" s="1"/>
      <c r="K408" s="1"/>
      <c r="L408" s="1"/>
      <c r="S408" s="1"/>
      <c r="T408" s="1"/>
      <c r="U408" s="1"/>
    </row>
    <row r="409" spans="8:21" ht="15.5" x14ac:dyDescent="0.35">
      <c r="H409" s="2"/>
      <c r="I409" s="1"/>
      <c r="J409" s="1"/>
      <c r="K409" s="1"/>
      <c r="L409" s="1"/>
      <c r="S409" s="1"/>
      <c r="T409" s="1"/>
      <c r="U409" s="1"/>
    </row>
    <row r="410" spans="8:21" ht="15.5" x14ac:dyDescent="0.35">
      <c r="H410" s="2"/>
      <c r="I410" s="1"/>
      <c r="J410" s="1"/>
      <c r="K410" s="1"/>
      <c r="L410" s="1"/>
      <c r="S410" s="1"/>
      <c r="T410" s="1"/>
      <c r="U410" s="1"/>
    </row>
    <row r="411" spans="8:21" ht="15.5" x14ac:dyDescent="0.35">
      <c r="H411" s="2"/>
      <c r="I411" s="1"/>
      <c r="J411" s="1"/>
      <c r="K411" s="1"/>
      <c r="L411" s="1"/>
      <c r="S411" s="1"/>
      <c r="T411" s="1"/>
      <c r="U411" s="1"/>
    </row>
    <row r="412" spans="8:21" ht="15.5" x14ac:dyDescent="0.35">
      <c r="H412" s="2"/>
      <c r="I412" s="1"/>
      <c r="J412" s="1"/>
      <c r="K412" s="1"/>
      <c r="L412" s="1"/>
      <c r="S412" s="1"/>
      <c r="T412" s="1"/>
      <c r="U412" s="1"/>
    </row>
    <row r="413" spans="8:21" ht="15.5" x14ac:dyDescent="0.35">
      <c r="H413" s="2"/>
      <c r="I413" s="1"/>
      <c r="J413" s="1"/>
      <c r="K413" s="1"/>
      <c r="L413" s="1"/>
      <c r="S413" s="1"/>
      <c r="T413" s="1"/>
      <c r="U413" s="1"/>
    </row>
    <row r="414" spans="8:21" ht="15.5" x14ac:dyDescent="0.35">
      <c r="H414" s="2"/>
      <c r="I414" s="1"/>
      <c r="J414" s="1"/>
      <c r="K414" s="1"/>
      <c r="L414" s="1"/>
      <c r="S414" s="1"/>
      <c r="T414" s="1"/>
      <c r="U414" s="1"/>
    </row>
    <row r="415" spans="8:21" ht="15.5" x14ac:dyDescent="0.35">
      <c r="H415" s="2"/>
      <c r="I415" s="1"/>
      <c r="J415" s="1"/>
      <c r="K415" s="1"/>
      <c r="L415" s="1"/>
      <c r="S415" s="1"/>
      <c r="T415" s="1"/>
      <c r="U415" s="1"/>
    </row>
    <row r="416" spans="8:21" ht="15.5" x14ac:dyDescent="0.35">
      <c r="H416" s="2"/>
      <c r="I416" s="1"/>
      <c r="J416" s="1"/>
      <c r="K416" s="1"/>
      <c r="L416" s="1"/>
      <c r="S416" s="1"/>
      <c r="T416" s="1"/>
      <c r="U416" s="1"/>
    </row>
    <row r="417" spans="8:21" ht="15.5" x14ac:dyDescent="0.35">
      <c r="H417" s="2"/>
      <c r="I417" s="1"/>
      <c r="J417" s="1"/>
      <c r="K417" s="1"/>
      <c r="L417" s="1"/>
      <c r="S417" s="1"/>
      <c r="T417" s="1"/>
      <c r="U417" s="1"/>
    </row>
    <row r="418" spans="8:21" ht="15.5" x14ac:dyDescent="0.35">
      <c r="H418" s="2"/>
      <c r="I418" s="1"/>
      <c r="J418" s="1"/>
      <c r="K418" s="1"/>
      <c r="L418" s="1"/>
      <c r="S418" s="1"/>
      <c r="T418" s="1"/>
      <c r="U418" s="1"/>
    </row>
    <row r="419" spans="8:21" ht="15.5" x14ac:dyDescent="0.35">
      <c r="H419" s="2"/>
      <c r="I419" s="1"/>
      <c r="J419" s="1"/>
      <c r="K419" s="1"/>
      <c r="L419" s="1"/>
      <c r="S419" s="1"/>
      <c r="T419" s="1"/>
      <c r="U419" s="1"/>
    </row>
    <row r="420" spans="8:21" ht="15.5" x14ac:dyDescent="0.35">
      <c r="H420" s="2"/>
      <c r="I420" s="1"/>
      <c r="J420" s="1"/>
      <c r="K420" s="1"/>
      <c r="L420" s="1"/>
      <c r="S420" s="1"/>
      <c r="T420" s="1"/>
      <c r="U420" s="1"/>
    </row>
    <row r="421" spans="8:21" ht="15.5" x14ac:dyDescent="0.35">
      <c r="H421" s="2"/>
      <c r="I421" s="1"/>
      <c r="J421" s="1"/>
      <c r="K421" s="1"/>
      <c r="L421" s="1"/>
      <c r="S421" s="1"/>
      <c r="T421" s="1"/>
      <c r="U421" s="1"/>
    </row>
    <row r="422" spans="8:21" ht="15.5" x14ac:dyDescent="0.35">
      <c r="H422" s="2"/>
      <c r="I422" s="1"/>
      <c r="J422" s="1"/>
      <c r="K422" s="1"/>
      <c r="L422" s="1"/>
      <c r="S422" s="1"/>
      <c r="T422" s="1"/>
      <c r="U422" s="1"/>
    </row>
    <row r="423" spans="8:21" ht="15.5" x14ac:dyDescent="0.35">
      <c r="H423" s="2"/>
      <c r="I423" s="1"/>
      <c r="J423" s="1"/>
      <c r="K423" s="1"/>
      <c r="L423" s="1"/>
      <c r="S423" s="1"/>
      <c r="T423" s="1"/>
      <c r="U423" s="1"/>
    </row>
    <row r="424" spans="8:21" ht="15.5" x14ac:dyDescent="0.35">
      <c r="H424" s="2"/>
      <c r="I424" s="1"/>
      <c r="J424" s="1"/>
      <c r="K424" s="1"/>
      <c r="L424" s="1"/>
      <c r="S424" s="1"/>
      <c r="T424" s="1"/>
      <c r="U424" s="1"/>
    </row>
    <row r="425" spans="8:21" ht="15.5" x14ac:dyDescent="0.35">
      <c r="H425" s="2"/>
      <c r="I425" s="1"/>
      <c r="J425" s="1"/>
      <c r="K425" s="1"/>
      <c r="L425" s="1"/>
      <c r="S425" s="1"/>
      <c r="T425" s="1"/>
      <c r="U425" s="1"/>
    </row>
    <row r="426" spans="8:21" ht="15.5" x14ac:dyDescent="0.35">
      <c r="H426" s="2"/>
      <c r="I426" s="1"/>
      <c r="J426" s="1"/>
      <c r="K426" s="1"/>
      <c r="L426" s="1"/>
      <c r="S426" s="1"/>
      <c r="T426" s="1"/>
      <c r="U426" s="1"/>
    </row>
    <row r="427" spans="8:21" ht="15.5" x14ac:dyDescent="0.35">
      <c r="H427" s="2"/>
      <c r="I427" s="1"/>
      <c r="J427" s="1"/>
      <c r="K427" s="1"/>
      <c r="L427" s="1"/>
      <c r="S427" s="1"/>
      <c r="T427" s="1"/>
      <c r="U427" s="1"/>
    </row>
    <row r="428" spans="8:21" ht="15.5" x14ac:dyDescent="0.35">
      <c r="H428" s="2"/>
      <c r="I428" s="1"/>
      <c r="J428" s="1"/>
      <c r="K428" s="1"/>
      <c r="L428" s="1"/>
      <c r="S428" s="1"/>
      <c r="T428" s="1"/>
      <c r="U428" s="1"/>
    </row>
    <row r="429" spans="8:21" ht="15.5" x14ac:dyDescent="0.35">
      <c r="H429" s="2"/>
      <c r="I429" s="1"/>
      <c r="J429" s="1"/>
      <c r="K429" s="1"/>
      <c r="L429" s="1"/>
      <c r="S429" s="1"/>
      <c r="T429" s="1"/>
      <c r="U429" s="1"/>
    </row>
    <row r="430" spans="8:21" ht="15.5" x14ac:dyDescent="0.35">
      <c r="H430" s="2"/>
      <c r="I430" s="1"/>
      <c r="J430" s="1"/>
      <c r="K430" s="1"/>
      <c r="L430" s="1"/>
      <c r="S430" s="1"/>
      <c r="T430" s="1"/>
      <c r="U430" s="1"/>
    </row>
    <row r="431" spans="8:21" ht="15.5" x14ac:dyDescent="0.35">
      <c r="H431" s="2"/>
      <c r="I431" s="1"/>
      <c r="J431" s="1"/>
      <c r="K431" s="1"/>
      <c r="L431" s="1"/>
      <c r="S431" s="1"/>
      <c r="T431" s="1"/>
      <c r="U431" s="1"/>
    </row>
    <row r="432" spans="8:21" ht="15.5" x14ac:dyDescent="0.35">
      <c r="H432" s="2"/>
      <c r="I432" s="1"/>
      <c r="J432" s="1"/>
      <c r="K432" s="1"/>
      <c r="L432" s="1"/>
      <c r="S432" s="1"/>
      <c r="T432" s="1"/>
      <c r="U432" s="1"/>
    </row>
    <row r="433" spans="8:21" ht="15.5" x14ac:dyDescent="0.35">
      <c r="H433" s="2"/>
      <c r="I433" s="1"/>
      <c r="J433" s="1"/>
      <c r="K433" s="1"/>
      <c r="L433" s="1"/>
      <c r="S433" s="1"/>
      <c r="T433" s="1"/>
      <c r="U433" s="1"/>
    </row>
    <row r="434" spans="8:21" ht="15.5" x14ac:dyDescent="0.35">
      <c r="H434" s="2"/>
      <c r="I434" s="1"/>
      <c r="J434" s="1"/>
      <c r="K434" s="1"/>
      <c r="L434" s="1"/>
      <c r="S434" s="1"/>
      <c r="T434" s="1"/>
      <c r="U434" s="1"/>
    </row>
    <row r="435" spans="8:21" ht="15.5" x14ac:dyDescent="0.35">
      <c r="H435" s="2"/>
      <c r="I435" s="1"/>
      <c r="J435" s="1"/>
      <c r="K435" s="1"/>
      <c r="L435" s="1"/>
      <c r="S435" s="1"/>
      <c r="T435" s="1"/>
      <c r="U435" s="1"/>
    </row>
    <row r="436" spans="8:21" ht="15.5" x14ac:dyDescent="0.35">
      <c r="H436" s="2"/>
      <c r="I436" s="1"/>
      <c r="J436" s="1"/>
      <c r="K436" s="1"/>
      <c r="L436" s="1"/>
      <c r="S436" s="1"/>
      <c r="T436" s="1"/>
      <c r="U436" s="1"/>
    </row>
    <row r="437" spans="8:21" ht="15.5" x14ac:dyDescent="0.35">
      <c r="H437" s="2"/>
      <c r="I437" s="1"/>
      <c r="J437" s="1"/>
      <c r="K437" s="1"/>
      <c r="L437" s="1"/>
      <c r="S437" s="1"/>
      <c r="T437" s="1"/>
      <c r="U437" s="1"/>
    </row>
    <row r="438" spans="8:21" ht="15.5" x14ac:dyDescent="0.35">
      <c r="H438" s="2"/>
      <c r="I438" s="1"/>
      <c r="J438" s="1"/>
      <c r="K438" s="1"/>
      <c r="L438" s="1"/>
      <c r="S438" s="1"/>
      <c r="T438" s="1"/>
      <c r="U438" s="1"/>
    </row>
    <row r="439" spans="8:21" ht="15.5" x14ac:dyDescent="0.35">
      <c r="H439" s="2"/>
      <c r="I439" s="1"/>
      <c r="J439" s="1"/>
      <c r="K439" s="1"/>
      <c r="L439" s="1"/>
      <c r="S439" s="1"/>
      <c r="T439" s="1"/>
      <c r="U439" s="1"/>
    </row>
    <row r="440" spans="8:21" ht="15.5" x14ac:dyDescent="0.35">
      <c r="H440" s="2"/>
      <c r="I440" s="1"/>
      <c r="J440" s="1"/>
      <c r="K440" s="1"/>
      <c r="L440" s="1"/>
      <c r="S440" s="1"/>
      <c r="T440" s="1"/>
      <c r="U440" s="1"/>
    </row>
    <row r="441" spans="8:21" ht="15.5" x14ac:dyDescent="0.35">
      <c r="H441" s="2"/>
      <c r="I441" s="1"/>
      <c r="J441" s="1"/>
      <c r="K441" s="1"/>
      <c r="L441" s="1"/>
      <c r="S441" s="1"/>
      <c r="T441" s="1"/>
      <c r="U441" s="1"/>
    </row>
    <row r="442" spans="8:21" ht="15.5" x14ac:dyDescent="0.35">
      <c r="H442" s="2"/>
      <c r="I442" s="1"/>
      <c r="J442" s="1"/>
      <c r="K442" s="1"/>
      <c r="L442" s="1"/>
      <c r="S442" s="1"/>
      <c r="T442" s="1"/>
      <c r="U442" s="1"/>
    </row>
    <row r="443" spans="8:21" ht="15.5" x14ac:dyDescent="0.35">
      <c r="H443" s="2"/>
      <c r="I443" s="1"/>
      <c r="J443" s="1"/>
      <c r="K443" s="1"/>
      <c r="L443" s="1"/>
      <c r="S443" s="1"/>
      <c r="T443" s="1"/>
      <c r="U443" s="1"/>
    </row>
    <row r="444" spans="8:21" ht="15.5" x14ac:dyDescent="0.35">
      <c r="H444" s="2"/>
      <c r="I444" s="1"/>
      <c r="J444" s="1"/>
      <c r="K444" s="1"/>
      <c r="L444" s="1"/>
      <c r="S444" s="1"/>
      <c r="T444" s="1"/>
      <c r="U444" s="1"/>
    </row>
    <row r="445" spans="8:21" ht="15.5" x14ac:dyDescent="0.35">
      <c r="H445" s="2"/>
      <c r="I445" s="1"/>
      <c r="J445" s="1"/>
      <c r="K445" s="1"/>
      <c r="L445" s="1"/>
      <c r="S445" s="1"/>
      <c r="T445" s="1"/>
      <c r="U445" s="1"/>
    </row>
    <row r="446" spans="8:21" ht="15.5" x14ac:dyDescent="0.35">
      <c r="H446" s="2"/>
      <c r="I446" s="1"/>
      <c r="J446" s="1"/>
      <c r="K446" s="1"/>
      <c r="L446" s="1"/>
      <c r="S446" s="1"/>
      <c r="T446" s="1"/>
      <c r="U446" s="1"/>
    </row>
    <row r="447" spans="8:21" ht="15.5" x14ac:dyDescent="0.35">
      <c r="H447" s="2"/>
      <c r="I447" s="1"/>
      <c r="J447" s="1"/>
      <c r="K447" s="1"/>
      <c r="L447" s="1"/>
      <c r="S447" s="1"/>
      <c r="T447" s="1"/>
      <c r="U447" s="1"/>
    </row>
    <row r="448" spans="8:21" ht="15.5" x14ac:dyDescent="0.35">
      <c r="H448" s="2"/>
      <c r="I448" s="1"/>
      <c r="J448" s="1"/>
      <c r="K448" s="1"/>
      <c r="L448" s="1"/>
      <c r="S448" s="1"/>
      <c r="T448" s="1"/>
      <c r="U448" s="1"/>
    </row>
    <row r="449" spans="8:21" ht="15.5" x14ac:dyDescent="0.35">
      <c r="H449" s="2"/>
      <c r="I449" s="1"/>
      <c r="J449" s="1"/>
      <c r="K449" s="1"/>
      <c r="L449" s="1"/>
      <c r="S449" s="1"/>
      <c r="T449" s="1"/>
      <c r="U449" s="1"/>
    </row>
    <row r="450" spans="8:21" ht="15.5" x14ac:dyDescent="0.35">
      <c r="H450" s="2"/>
      <c r="I450" s="1"/>
      <c r="J450" s="1"/>
      <c r="K450" s="1"/>
      <c r="L450" s="1"/>
      <c r="S450" s="1"/>
      <c r="T450" s="1"/>
      <c r="U450" s="1"/>
    </row>
    <row r="451" spans="8:21" ht="15.5" x14ac:dyDescent="0.35">
      <c r="H451" s="2"/>
      <c r="I451" s="1"/>
      <c r="J451" s="1"/>
      <c r="K451" s="1"/>
      <c r="L451" s="1"/>
      <c r="S451" s="1"/>
      <c r="T451" s="1"/>
      <c r="U451" s="1"/>
    </row>
    <row r="452" spans="8:21" ht="15.5" x14ac:dyDescent="0.35">
      <c r="H452" s="2"/>
      <c r="I452" s="1"/>
      <c r="J452" s="1"/>
      <c r="K452" s="1"/>
      <c r="L452" s="1"/>
      <c r="S452" s="1"/>
      <c r="T452" s="1"/>
      <c r="U452" s="1"/>
    </row>
    <row r="453" spans="8:21" ht="15.5" x14ac:dyDescent="0.35">
      <c r="H453" s="2"/>
      <c r="I453" s="1"/>
      <c r="J453" s="1"/>
      <c r="K453" s="1"/>
      <c r="L453" s="1"/>
      <c r="S453" s="1"/>
      <c r="T453" s="1"/>
      <c r="U453" s="1"/>
    </row>
    <row r="454" spans="8:21" ht="15.5" x14ac:dyDescent="0.35">
      <c r="H454" s="2"/>
      <c r="I454" s="1"/>
      <c r="J454" s="1"/>
      <c r="K454" s="1"/>
      <c r="L454" s="1"/>
      <c r="S454" s="1"/>
      <c r="T454" s="1"/>
      <c r="U454" s="1"/>
    </row>
    <row r="455" spans="8:21" ht="15.5" x14ac:dyDescent="0.35">
      <c r="H455" s="2"/>
      <c r="I455" s="1"/>
      <c r="J455" s="1"/>
      <c r="K455" s="1"/>
      <c r="L455" s="1"/>
      <c r="S455" s="1"/>
      <c r="T455" s="1"/>
      <c r="U455" s="1"/>
    </row>
    <row r="456" spans="8:21" ht="15.5" x14ac:dyDescent="0.35">
      <c r="H456" s="2"/>
      <c r="I456" s="1"/>
      <c r="J456" s="1"/>
      <c r="K456" s="1"/>
      <c r="L456" s="1"/>
      <c r="S456" s="1"/>
      <c r="T456" s="1"/>
      <c r="U456" s="1"/>
    </row>
    <row r="457" spans="8:21" ht="15.5" x14ac:dyDescent="0.35">
      <c r="H457" s="2"/>
      <c r="I457" s="1"/>
      <c r="J457" s="1"/>
      <c r="K457" s="1"/>
      <c r="L457" s="1"/>
      <c r="S457" s="1"/>
      <c r="T457" s="1"/>
      <c r="U457" s="1"/>
    </row>
    <row r="458" spans="8:21" ht="15.5" x14ac:dyDescent="0.35">
      <c r="H458" s="2"/>
      <c r="I458" s="1"/>
      <c r="J458" s="1"/>
      <c r="K458" s="1"/>
      <c r="L458" s="1"/>
      <c r="S458" s="1"/>
      <c r="T458" s="1"/>
      <c r="U458" s="1"/>
    </row>
    <row r="459" spans="8:21" ht="15.5" x14ac:dyDescent="0.35">
      <c r="H459" s="2"/>
      <c r="I459" s="1"/>
      <c r="J459" s="1"/>
      <c r="K459" s="1"/>
      <c r="L459" s="1"/>
      <c r="S459" s="1"/>
      <c r="T459" s="1"/>
      <c r="U459" s="1"/>
    </row>
    <row r="460" spans="8:21" ht="15.5" x14ac:dyDescent="0.35">
      <c r="H460" s="2"/>
      <c r="I460" s="1"/>
      <c r="J460" s="1"/>
      <c r="K460" s="1"/>
      <c r="L460" s="1"/>
      <c r="S460" s="1"/>
      <c r="T460" s="1"/>
      <c r="U460" s="1"/>
    </row>
    <row r="461" spans="8:21" ht="15.5" x14ac:dyDescent="0.35">
      <c r="H461" s="2"/>
      <c r="I461" s="1"/>
      <c r="J461" s="1"/>
      <c r="K461" s="1"/>
      <c r="L461" s="1"/>
      <c r="S461" s="1"/>
      <c r="T461" s="1"/>
      <c r="U461" s="1"/>
    </row>
    <row r="462" spans="8:21" ht="15.5" x14ac:dyDescent="0.35">
      <c r="H462" s="2"/>
      <c r="I462" s="1"/>
      <c r="J462" s="1"/>
      <c r="K462" s="1"/>
      <c r="L462" s="1"/>
      <c r="S462" s="1"/>
      <c r="T462" s="1"/>
      <c r="U462" s="1"/>
    </row>
    <row r="463" spans="8:21" ht="15.5" x14ac:dyDescent="0.35">
      <c r="H463" s="2"/>
      <c r="I463" s="1"/>
      <c r="J463" s="1"/>
      <c r="K463" s="1"/>
      <c r="L463" s="1"/>
      <c r="S463" s="1"/>
      <c r="T463" s="1"/>
      <c r="U463" s="1"/>
    </row>
    <row r="464" spans="8:21" ht="15.5" x14ac:dyDescent="0.35">
      <c r="H464" s="2"/>
      <c r="I464" s="1"/>
      <c r="J464" s="1"/>
      <c r="K464" s="1"/>
      <c r="L464" s="1"/>
      <c r="S464" s="1"/>
      <c r="T464" s="1"/>
      <c r="U464" s="1"/>
    </row>
    <row r="465" spans="8:21" ht="15.5" x14ac:dyDescent="0.35">
      <c r="H465" s="2"/>
      <c r="I465" s="1"/>
      <c r="J465" s="1"/>
      <c r="K465" s="1"/>
      <c r="L465" s="1"/>
      <c r="S465" s="1"/>
      <c r="T465" s="1"/>
      <c r="U465" s="1"/>
    </row>
    <row r="466" spans="8:21" ht="15.5" x14ac:dyDescent="0.35">
      <c r="H466" s="2"/>
      <c r="I466" s="1"/>
      <c r="J466" s="1"/>
      <c r="K466" s="1"/>
      <c r="L466" s="1"/>
      <c r="S466" s="1"/>
      <c r="T466" s="1"/>
      <c r="U466" s="1"/>
    </row>
    <row r="467" spans="8:21" ht="15.5" x14ac:dyDescent="0.35">
      <c r="H467" s="2"/>
      <c r="I467" s="1"/>
      <c r="J467" s="1"/>
      <c r="K467" s="1"/>
      <c r="L467" s="1"/>
      <c r="S467" s="1"/>
      <c r="T467" s="1"/>
      <c r="U467" s="1"/>
    </row>
    <row r="468" spans="8:21" ht="15.5" x14ac:dyDescent="0.35">
      <c r="H468" s="2"/>
      <c r="I468" s="1"/>
      <c r="J468" s="1"/>
      <c r="K468" s="1"/>
      <c r="L468" s="1"/>
      <c r="S468" s="1"/>
      <c r="T468" s="1"/>
      <c r="U468" s="1"/>
    </row>
    <row r="469" spans="8:21" ht="15.5" x14ac:dyDescent="0.35">
      <c r="H469" s="2"/>
      <c r="I469" s="1"/>
      <c r="J469" s="1"/>
      <c r="K469" s="1"/>
      <c r="L469" s="1"/>
      <c r="S469" s="1"/>
      <c r="T469" s="1"/>
      <c r="U469" s="1"/>
    </row>
    <row r="470" spans="8:21" ht="15.5" x14ac:dyDescent="0.35">
      <c r="H470" s="2"/>
      <c r="I470" s="1"/>
      <c r="J470" s="1"/>
      <c r="K470" s="1"/>
      <c r="L470" s="1"/>
      <c r="S470" s="1"/>
      <c r="T470" s="1"/>
      <c r="U470" s="1"/>
    </row>
    <row r="471" spans="8:21" ht="15.5" x14ac:dyDescent="0.35">
      <c r="H471" s="2"/>
      <c r="I471" s="1"/>
      <c r="J471" s="1"/>
      <c r="K471" s="1"/>
      <c r="L471" s="1"/>
      <c r="S471" s="1"/>
      <c r="T471" s="1"/>
      <c r="U471" s="1"/>
    </row>
    <row r="472" spans="8:21" ht="15.5" x14ac:dyDescent="0.35">
      <c r="H472" s="2"/>
      <c r="I472" s="1"/>
      <c r="J472" s="1"/>
      <c r="K472" s="1"/>
      <c r="L472" s="1"/>
      <c r="S472" s="1"/>
      <c r="T472" s="1"/>
      <c r="U472" s="1"/>
    </row>
    <row r="473" spans="8:21" ht="15.5" x14ac:dyDescent="0.35">
      <c r="H473" s="2"/>
      <c r="I473" s="1"/>
      <c r="J473" s="1"/>
      <c r="K473" s="1"/>
      <c r="L473" s="1"/>
      <c r="S473" s="1"/>
      <c r="T473" s="1"/>
      <c r="U473" s="1"/>
    </row>
    <row r="474" spans="8:21" ht="15.5" x14ac:dyDescent="0.35">
      <c r="H474" s="2"/>
      <c r="I474" s="1"/>
      <c r="J474" s="1"/>
      <c r="K474" s="1"/>
      <c r="L474" s="1"/>
      <c r="S474" s="1"/>
      <c r="T474" s="1"/>
      <c r="U474" s="1"/>
    </row>
    <row r="475" spans="8:21" ht="15.5" x14ac:dyDescent="0.35">
      <c r="H475" s="2"/>
      <c r="I475" s="1"/>
      <c r="J475" s="1"/>
      <c r="K475" s="1"/>
      <c r="L475" s="1"/>
      <c r="S475" s="1"/>
      <c r="T475" s="1"/>
      <c r="U475" s="1"/>
    </row>
    <row r="476" spans="8:21" ht="15.5" x14ac:dyDescent="0.35">
      <c r="H476" s="2"/>
      <c r="I476" s="1"/>
      <c r="J476" s="1"/>
      <c r="K476" s="1"/>
      <c r="L476" s="1"/>
      <c r="S476" s="1"/>
      <c r="T476" s="1"/>
      <c r="U476" s="1"/>
    </row>
    <row r="477" spans="8:21" ht="15.5" x14ac:dyDescent="0.35">
      <c r="H477" s="2"/>
      <c r="I477" s="1"/>
      <c r="J477" s="1"/>
      <c r="K477" s="1"/>
      <c r="L477" s="1"/>
      <c r="S477" s="1"/>
      <c r="T477" s="1"/>
      <c r="U477" s="1"/>
    </row>
    <row r="478" spans="8:21" ht="15.5" x14ac:dyDescent="0.35">
      <c r="H478" s="2"/>
      <c r="I478" s="1"/>
      <c r="J478" s="1"/>
      <c r="K478" s="1"/>
      <c r="L478" s="1"/>
      <c r="S478" s="1"/>
      <c r="T478" s="1"/>
      <c r="U478" s="1"/>
    </row>
    <row r="479" spans="8:21" ht="15.5" x14ac:dyDescent="0.35">
      <c r="H479" s="2"/>
      <c r="I479" s="1"/>
      <c r="J479" s="1"/>
      <c r="K479" s="1"/>
      <c r="L479" s="1"/>
      <c r="S479" s="1"/>
      <c r="T479" s="1"/>
      <c r="U479" s="1"/>
    </row>
    <row r="480" spans="8:21" ht="15.5" x14ac:dyDescent="0.35">
      <c r="H480" s="2"/>
      <c r="I480" s="1"/>
      <c r="J480" s="1"/>
      <c r="K480" s="1"/>
      <c r="L480" s="1"/>
      <c r="S480" s="1"/>
      <c r="T480" s="1"/>
      <c r="U480" s="1"/>
    </row>
    <row r="481" spans="8:21" ht="15.5" x14ac:dyDescent="0.35">
      <c r="H481" s="2"/>
      <c r="I481" s="1"/>
      <c r="J481" s="1"/>
      <c r="K481" s="1"/>
      <c r="L481" s="1"/>
      <c r="S481" s="1"/>
      <c r="T481" s="1"/>
      <c r="U481" s="1"/>
    </row>
    <row r="482" spans="8:21" ht="15.5" x14ac:dyDescent="0.35">
      <c r="H482" s="2"/>
      <c r="I482" s="1"/>
      <c r="J482" s="1"/>
      <c r="K482" s="1"/>
      <c r="L482" s="1"/>
      <c r="S482" s="1"/>
      <c r="T482" s="1"/>
      <c r="U482" s="1"/>
    </row>
    <row r="483" spans="8:21" ht="15.5" x14ac:dyDescent="0.35">
      <c r="H483" s="2"/>
      <c r="I483" s="1"/>
      <c r="J483" s="1"/>
      <c r="K483" s="1"/>
      <c r="L483" s="1"/>
      <c r="S483" s="1"/>
      <c r="T483" s="1"/>
      <c r="U483" s="1"/>
    </row>
    <row r="484" spans="8:21" ht="15.5" x14ac:dyDescent="0.35">
      <c r="H484" s="2"/>
      <c r="I484" s="1"/>
      <c r="J484" s="1"/>
      <c r="K484" s="1"/>
      <c r="L484" s="1"/>
      <c r="S484" s="1"/>
      <c r="T484" s="1"/>
      <c r="U484" s="1"/>
    </row>
    <row r="485" spans="8:21" ht="15.5" x14ac:dyDescent="0.35">
      <c r="H485" s="2"/>
      <c r="I485" s="1"/>
      <c r="J485" s="1"/>
      <c r="K485" s="1"/>
      <c r="L485" s="1"/>
      <c r="S485" s="1"/>
      <c r="T485" s="1"/>
      <c r="U485" s="1"/>
    </row>
    <row r="486" spans="8:21" ht="15.5" x14ac:dyDescent="0.35">
      <c r="H486" s="2"/>
      <c r="I486" s="1"/>
      <c r="J486" s="1"/>
      <c r="K486" s="1"/>
      <c r="L486" s="1"/>
      <c r="S486" s="1"/>
      <c r="T486" s="1"/>
      <c r="U486" s="1"/>
    </row>
    <row r="487" spans="8:21" ht="15.5" x14ac:dyDescent="0.35">
      <c r="H487" s="2"/>
      <c r="I487" s="1"/>
      <c r="J487" s="1"/>
      <c r="K487" s="1"/>
      <c r="L487" s="1"/>
      <c r="S487" s="1"/>
      <c r="T487" s="1"/>
      <c r="U487" s="1"/>
    </row>
    <row r="488" spans="8:21" ht="15.5" x14ac:dyDescent="0.35">
      <c r="H488" s="2"/>
      <c r="I488" s="1"/>
      <c r="J488" s="1"/>
      <c r="K488" s="1"/>
      <c r="L488" s="1"/>
      <c r="S488" s="1"/>
      <c r="T488" s="1"/>
      <c r="U488" s="1"/>
    </row>
    <row r="489" spans="8:21" ht="15.5" x14ac:dyDescent="0.35">
      <c r="H489" s="2"/>
      <c r="I489" s="1"/>
      <c r="J489" s="1"/>
      <c r="K489" s="1"/>
      <c r="L489" s="1"/>
      <c r="S489" s="1"/>
      <c r="T489" s="1"/>
      <c r="U489" s="1"/>
    </row>
    <row r="490" spans="8:21" ht="15.5" x14ac:dyDescent="0.35">
      <c r="H490" s="2"/>
      <c r="I490" s="1"/>
      <c r="J490" s="1"/>
      <c r="K490" s="1"/>
      <c r="L490" s="1"/>
      <c r="S490" s="1"/>
      <c r="T490" s="1"/>
      <c r="U490" s="1"/>
    </row>
    <row r="491" spans="8:21" ht="15.5" x14ac:dyDescent="0.35">
      <c r="H491" s="2"/>
      <c r="I491" s="1"/>
      <c r="J491" s="1"/>
      <c r="K491" s="1"/>
      <c r="L491" s="1"/>
      <c r="S491" s="1"/>
      <c r="T491" s="1"/>
      <c r="U491" s="1"/>
    </row>
    <row r="492" spans="8:21" ht="15.5" x14ac:dyDescent="0.35">
      <c r="H492" s="2"/>
      <c r="I492" s="1"/>
      <c r="J492" s="1"/>
      <c r="K492" s="1"/>
      <c r="L492" s="1"/>
      <c r="S492" s="1"/>
      <c r="T492" s="1"/>
      <c r="U492" s="1"/>
    </row>
    <row r="493" spans="8:21" ht="15.5" x14ac:dyDescent="0.35">
      <c r="H493" s="2"/>
      <c r="I493" s="1"/>
      <c r="J493" s="1"/>
      <c r="K493" s="1"/>
      <c r="L493" s="1"/>
      <c r="S493" s="1"/>
      <c r="T493" s="1"/>
      <c r="U493" s="1"/>
    </row>
    <row r="494" spans="8:21" ht="15.5" x14ac:dyDescent="0.35">
      <c r="H494" s="2"/>
      <c r="I494" s="1"/>
      <c r="J494" s="1"/>
      <c r="K494" s="1"/>
      <c r="L494" s="1"/>
      <c r="S494" s="1"/>
      <c r="T494" s="1"/>
      <c r="U494" s="1"/>
    </row>
    <row r="495" spans="8:21" ht="15.5" x14ac:dyDescent="0.35">
      <c r="H495" s="2"/>
      <c r="I495" s="1"/>
      <c r="J495" s="1"/>
      <c r="K495" s="1"/>
      <c r="L495" s="1"/>
      <c r="S495" s="1"/>
      <c r="T495" s="1"/>
      <c r="U495" s="1"/>
    </row>
    <row r="496" spans="8:21" ht="15.5" x14ac:dyDescent="0.35">
      <c r="H496" s="2"/>
      <c r="I496" s="1"/>
      <c r="J496" s="1"/>
      <c r="K496" s="1"/>
      <c r="L496" s="1"/>
      <c r="S496" s="1"/>
      <c r="T496" s="1"/>
      <c r="U496" s="1"/>
    </row>
    <row r="497" spans="8:21" ht="15.5" x14ac:dyDescent="0.35">
      <c r="H497" s="2"/>
      <c r="I497" s="1"/>
      <c r="J497" s="1"/>
      <c r="K497" s="1"/>
      <c r="L497" s="1"/>
      <c r="S497" s="1"/>
      <c r="T497" s="1"/>
      <c r="U497" s="1"/>
    </row>
    <row r="498" spans="8:21" ht="15.5" x14ac:dyDescent="0.35">
      <c r="H498" s="2"/>
      <c r="I498" s="1"/>
      <c r="J498" s="1"/>
      <c r="K498" s="1"/>
      <c r="L498" s="1"/>
      <c r="S498" s="1"/>
      <c r="T498" s="1"/>
      <c r="U498" s="1"/>
    </row>
    <row r="499" spans="8:21" ht="15.5" x14ac:dyDescent="0.35">
      <c r="H499" s="2"/>
      <c r="I499" s="1"/>
      <c r="J499" s="1"/>
      <c r="K499" s="1"/>
      <c r="L499" s="1"/>
      <c r="S499" s="1"/>
      <c r="T499" s="1"/>
      <c r="U499" s="1"/>
    </row>
    <row r="500" spans="8:21" ht="15.5" x14ac:dyDescent="0.35">
      <c r="H500" s="2"/>
      <c r="I500" s="1"/>
      <c r="J500" s="1"/>
      <c r="K500" s="1"/>
      <c r="L500" s="1"/>
      <c r="S500" s="1"/>
      <c r="T500" s="1"/>
      <c r="U500" s="1"/>
    </row>
    <row r="501" spans="8:21" ht="15.5" x14ac:dyDescent="0.35">
      <c r="H501" s="2"/>
      <c r="I501" s="1"/>
      <c r="J501" s="1"/>
      <c r="K501" s="1"/>
      <c r="L501" s="1"/>
      <c r="S501" s="1"/>
      <c r="T501" s="1"/>
      <c r="U501" s="1"/>
    </row>
    <row r="502" spans="8:21" ht="15.5" x14ac:dyDescent="0.35">
      <c r="H502" s="2"/>
      <c r="I502" s="1"/>
      <c r="J502" s="1"/>
      <c r="K502" s="1"/>
      <c r="L502" s="1"/>
      <c r="S502" s="1"/>
      <c r="T502" s="1"/>
      <c r="U502" s="1"/>
    </row>
    <row r="503" spans="8:21" ht="15.5" x14ac:dyDescent="0.35">
      <c r="H503" s="2"/>
      <c r="I503" s="1"/>
      <c r="J503" s="1"/>
      <c r="K503" s="1"/>
      <c r="L503" s="1"/>
      <c r="S503" s="1"/>
      <c r="T503" s="1"/>
      <c r="U503" s="1"/>
    </row>
    <row r="504" spans="8:21" ht="15.5" x14ac:dyDescent="0.35">
      <c r="H504" s="2"/>
      <c r="I504" s="1"/>
      <c r="J504" s="1"/>
      <c r="K504" s="1"/>
      <c r="L504" s="1"/>
      <c r="S504" s="1"/>
      <c r="T504" s="1"/>
      <c r="U504" s="1"/>
    </row>
    <row r="505" spans="8:21" ht="15.5" x14ac:dyDescent="0.35">
      <c r="H505" s="2"/>
      <c r="I505" s="1"/>
      <c r="J505" s="1"/>
      <c r="K505" s="1"/>
      <c r="L505" s="1"/>
      <c r="S505" s="1"/>
      <c r="T505" s="1"/>
      <c r="U505" s="1"/>
    </row>
    <row r="506" spans="8:21" ht="15.5" x14ac:dyDescent="0.35">
      <c r="H506" s="2"/>
      <c r="I506" s="1"/>
      <c r="J506" s="1"/>
      <c r="K506" s="1"/>
      <c r="L506" s="1"/>
      <c r="S506" s="1"/>
      <c r="T506" s="1"/>
      <c r="U506" s="1"/>
    </row>
    <row r="507" spans="8:21" ht="15.5" x14ac:dyDescent="0.35">
      <c r="H507" s="2"/>
      <c r="I507" s="1"/>
      <c r="J507" s="1"/>
      <c r="K507" s="1"/>
      <c r="L507" s="1"/>
      <c r="S507" s="1"/>
      <c r="T507" s="1"/>
      <c r="U507" s="1"/>
    </row>
    <row r="508" spans="8:21" ht="15.5" x14ac:dyDescent="0.35">
      <c r="H508" s="2"/>
      <c r="I508" s="1"/>
      <c r="J508" s="1"/>
      <c r="K508" s="1"/>
      <c r="L508" s="1"/>
      <c r="S508" s="1"/>
      <c r="T508" s="1"/>
      <c r="U508" s="1"/>
    </row>
    <row r="509" spans="8:21" ht="15.5" x14ac:dyDescent="0.35">
      <c r="H509" s="2"/>
      <c r="I509" s="1"/>
      <c r="J509" s="1"/>
      <c r="K509" s="1"/>
      <c r="L509" s="1"/>
      <c r="S509" s="1"/>
      <c r="T509" s="1"/>
      <c r="U509" s="1"/>
    </row>
    <row r="510" spans="8:21" ht="15.5" x14ac:dyDescent="0.35">
      <c r="H510" s="2"/>
      <c r="I510" s="1"/>
      <c r="J510" s="1"/>
      <c r="K510" s="1"/>
      <c r="L510" s="1"/>
      <c r="S510" s="1"/>
      <c r="T510" s="1"/>
      <c r="U510" s="1"/>
    </row>
    <row r="511" spans="8:21" ht="15.5" x14ac:dyDescent="0.35">
      <c r="H511" s="2"/>
      <c r="I511" s="1"/>
      <c r="J511" s="1"/>
      <c r="K511" s="1"/>
      <c r="L511" s="1"/>
      <c r="S511" s="1"/>
      <c r="T511" s="1"/>
      <c r="U511" s="1"/>
    </row>
    <row r="512" spans="8:21" ht="15.5" x14ac:dyDescent="0.35">
      <c r="H512" s="2"/>
      <c r="I512" s="1"/>
      <c r="J512" s="1"/>
      <c r="K512" s="1"/>
      <c r="L512" s="1"/>
      <c r="S512" s="1"/>
      <c r="T512" s="1"/>
      <c r="U512" s="1"/>
    </row>
    <row r="513" spans="8:21" ht="15.5" x14ac:dyDescent="0.35">
      <c r="H513" s="2"/>
      <c r="I513" s="1"/>
      <c r="J513" s="1"/>
      <c r="K513" s="1"/>
      <c r="L513" s="1"/>
      <c r="S513" s="1"/>
      <c r="T513" s="1"/>
      <c r="U513" s="1"/>
    </row>
    <row r="514" spans="8:21" ht="15.5" x14ac:dyDescent="0.35">
      <c r="H514" s="2"/>
      <c r="I514" s="1"/>
      <c r="J514" s="1"/>
      <c r="K514" s="1"/>
      <c r="L514" s="1"/>
      <c r="S514" s="1"/>
      <c r="T514" s="1"/>
      <c r="U514" s="1"/>
    </row>
    <row r="515" spans="8:21" ht="15.5" x14ac:dyDescent="0.35">
      <c r="H515" s="2"/>
      <c r="I515" s="1"/>
      <c r="J515" s="1"/>
      <c r="K515" s="1"/>
      <c r="L515" s="1"/>
      <c r="S515" s="1"/>
      <c r="T515" s="1"/>
      <c r="U515" s="1"/>
    </row>
    <row r="516" spans="8:21" ht="15.5" x14ac:dyDescent="0.35">
      <c r="H516" s="2"/>
      <c r="I516" s="1"/>
      <c r="J516" s="1"/>
      <c r="K516" s="1"/>
      <c r="L516" s="1"/>
      <c r="S516" s="1"/>
      <c r="T516" s="1"/>
      <c r="U516" s="1"/>
    </row>
    <row r="517" spans="8:21" ht="15.5" x14ac:dyDescent="0.35">
      <c r="H517" s="2"/>
      <c r="I517" s="1"/>
      <c r="J517" s="1"/>
      <c r="K517" s="1"/>
      <c r="L517" s="1"/>
      <c r="S517" s="1"/>
      <c r="T517" s="1"/>
      <c r="U517" s="1"/>
    </row>
    <row r="518" spans="8:21" ht="15.5" x14ac:dyDescent="0.35">
      <c r="H518" s="2"/>
      <c r="I518" s="1"/>
      <c r="J518" s="1"/>
      <c r="K518" s="1"/>
      <c r="L518" s="1"/>
      <c r="S518" s="1"/>
      <c r="T518" s="1"/>
      <c r="U518" s="1"/>
    </row>
    <row r="519" spans="8:21" ht="15.5" x14ac:dyDescent="0.35">
      <c r="H519" s="2"/>
      <c r="I519" s="1"/>
      <c r="J519" s="1"/>
      <c r="K519" s="1"/>
      <c r="L519" s="1"/>
      <c r="S519" s="1"/>
      <c r="T519" s="1"/>
      <c r="U519" s="1"/>
    </row>
    <row r="520" spans="8:21" ht="15.5" x14ac:dyDescent="0.35">
      <c r="H520" s="2"/>
      <c r="I520" s="1"/>
      <c r="J520" s="1"/>
      <c r="K520" s="1"/>
      <c r="L520" s="1"/>
      <c r="S520" s="1"/>
      <c r="T520" s="1"/>
      <c r="U520" s="1"/>
    </row>
    <row r="521" spans="8:21" ht="15.5" x14ac:dyDescent="0.35">
      <c r="H521" s="2"/>
      <c r="I521" s="1"/>
      <c r="J521" s="1"/>
      <c r="K521" s="1"/>
      <c r="L521" s="1"/>
      <c r="S521" s="1"/>
      <c r="T521" s="1"/>
      <c r="U521" s="1"/>
    </row>
    <row r="522" spans="8:21" ht="15.5" x14ac:dyDescent="0.35">
      <c r="H522" s="2"/>
      <c r="I522" s="1"/>
      <c r="J522" s="1"/>
      <c r="K522" s="1"/>
      <c r="L522" s="1"/>
      <c r="S522" s="1"/>
      <c r="T522" s="1"/>
      <c r="U522" s="1"/>
    </row>
    <row r="523" spans="8:21" ht="15.5" x14ac:dyDescent="0.35">
      <c r="H523" s="2"/>
      <c r="I523" s="1"/>
      <c r="J523" s="1"/>
      <c r="K523" s="1"/>
      <c r="L523" s="1"/>
      <c r="S523" s="1"/>
      <c r="T523" s="1"/>
      <c r="U523" s="1"/>
    </row>
    <row r="524" spans="8:21" ht="15.5" x14ac:dyDescent="0.35">
      <c r="H524" s="2"/>
      <c r="I524" s="1"/>
      <c r="J524" s="1"/>
      <c r="K524" s="1"/>
      <c r="L524" s="1"/>
      <c r="S524" s="1"/>
      <c r="T524" s="1"/>
      <c r="U524" s="1"/>
    </row>
    <row r="525" spans="8:21" ht="15.5" x14ac:dyDescent="0.35">
      <c r="H525" s="2"/>
      <c r="I525" s="1"/>
      <c r="J525" s="1"/>
      <c r="K525" s="1"/>
      <c r="L525" s="1"/>
      <c r="S525" s="1"/>
      <c r="T525" s="1"/>
      <c r="U525" s="1"/>
    </row>
    <row r="526" spans="8:21" ht="15.5" x14ac:dyDescent="0.35">
      <c r="H526" s="2"/>
      <c r="I526" s="1"/>
      <c r="J526" s="1"/>
      <c r="K526" s="1"/>
      <c r="L526" s="1"/>
      <c r="S526" s="1"/>
      <c r="T526" s="1"/>
      <c r="U526" s="1"/>
    </row>
    <row r="527" spans="8:21" ht="15.5" x14ac:dyDescent="0.35">
      <c r="H527" s="2"/>
      <c r="I527" s="1"/>
      <c r="J527" s="1"/>
      <c r="K527" s="1"/>
      <c r="L527" s="1"/>
      <c r="S527" s="1"/>
      <c r="T527" s="1"/>
      <c r="U527" s="1"/>
    </row>
    <row r="528" spans="8:21" ht="15.5" x14ac:dyDescent="0.35">
      <c r="H528" s="2"/>
      <c r="I528" s="1"/>
      <c r="J528" s="1"/>
      <c r="K528" s="1"/>
      <c r="L528" s="1"/>
      <c r="S528" s="1"/>
      <c r="T528" s="1"/>
      <c r="U528" s="1"/>
    </row>
    <row r="529" spans="8:21" ht="15.5" x14ac:dyDescent="0.35">
      <c r="H529" s="2"/>
      <c r="I529" s="1"/>
      <c r="J529" s="1"/>
      <c r="K529" s="1"/>
      <c r="L529" s="1"/>
      <c r="S529" s="1"/>
      <c r="T529" s="1"/>
      <c r="U529" s="1"/>
    </row>
    <row r="530" spans="8:21" ht="15.5" x14ac:dyDescent="0.35">
      <c r="H530" s="2"/>
      <c r="I530" s="1"/>
      <c r="J530" s="1"/>
      <c r="K530" s="1"/>
      <c r="L530" s="1"/>
      <c r="S530" s="1"/>
      <c r="T530" s="1"/>
      <c r="U530" s="1"/>
    </row>
    <row r="531" spans="8:21" ht="15.5" x14ac:dyDescent="0.35">
      <c r="H531" s="2"/>
      <c r="I531" s="1"/>
      <c r="J531" s="1"/>
      <c r="K531" s="1"/>
      <c r="L531" s="1"/>
      <c r="S531" s="1"/>
      <c r="T531" s="1"/>
      <c r="U531" s="1"/>
    </row>
    <row r="532" spans="8:21" ht="15.5" x14ac:dyDescent="0.35">
      <c r="H532" s="2"/>
      <c r="I532" s="1"/>
      <c r="J532" s="1"/>
      <c r="K532" s="1"/>
      <c r="L532" s="1"/>
      <c r="S532" s="1"/>
      <c r="T532" s="1"/>
      <c r="U532" s="1"/>
    </row>
    <row r="533" spans="8:21" ht="15.5" x14ac:dyDescent="0.35">
      <c r="H533" s="2"/>
      <c r="I533" s="1"/>
      <c r="J533" s="1"/>
      <c r="K533" s="1"/>
      <c r="L533" s="1"/>
      <c r="S533" s="1"/>
      <c r="T533" s="1"/>
      <c r="U533" s="1"/>
    </row>
    <row r="534" spans="8:21" ht="15.5" x14ac:dyDescent="0.35">
      <c r="H534" s="2"/>
      <c r="I534" s="1"/>
      <c r="J534" s="1"/>
      <c r="K534" s="1"/>
      <c r="L534" s="1"/>
      <c r="S534" s="1"/>
      <c r="T534" s="1"/>
      <c r="U534" s="1"/>
    </row>
    <row r="535" spans="8:21" ht="15.5" x14ac:dyDescent="0.35">
      <c r="H535" s="2"/>
      <c r="I535" s="1"/>
      <c r="J535" s="1"/>
      <c r="K535" s="1"/>
      <c r="L535" s="1"/>
      <c r="S535" s="1"/>
      <c r="T535" s="1"/>
      <c r="U535" s="1"/>
    </row>
    <row r="536" spans="8:21" ht="15.5" x14ac:dyDescent="0.35">
      <c r="H536" s="2"/>
      <c r="I536" s="1"/>
      <c r="J536" s="1"/>
      <c r="K536" s="1"/>
      <c r="L536" s="1"/>
      <c r="S536" s="1"/>
      <c r="T536" s="1"/>
      <c r="U536" s="1"/>
    </row>
    <row r="537" spans="8:21" ht="15.5" x14ac:dyDescent="0.35">
      <c r="H537" s="2"/>
      <c r="I537" s="1"/>
      <c r="J537" s="1"/>
      <c r="K537" s="1"/>
      <c r="L537" s="1"/>
      <c r="S537" s="1"/>
      <c r="T537" s="1"/>
      <c r="U537" s="1"/>
    </row>
    <row r="538" spans="8:21" ht="15.5" x14ac:dyDescent="0.35">
      <c r="H538" s="2"/>
      <c r="I538" s="1"/>
      <c r="J538" s="1"/>
      <c r="K538" s="1"/>
      <c r="L538" s="1"/>
      <c r="S538" s="1"/>
      <c r="T538" s="1"/>
      <c r="U538" s="1"/>
    </row>
    <row r="539" spans="8:21" ht="15.5" x14ac:dyDescent="0.35">
      <c r="H539" s="2"/>
      <c r="I539" s="1"/>
      <c r="J539" s="1"/>
      <c r="K539" s="1"/>
      <c r="L539" s="1"/>
      <c r="S539" s="1"/>
      <c r="T539" s="1"/>
      <c r="U539" s="1"/>
    </row>
    <row r="540" spans="8:21" ht="15.5" x14ac:dyDescent="0.35">
      <c r="H540" s="2"/>
      <c r="I540" s="1"/>
      <c r="J540" s="1"/>
      <c r="K540" s="1"/>
      <c r="L540" s="1"/>
      <c r="S540" s="1"/>
      <c r="T540" s="1"/>
      <c r="U540" s="1"/>
    </row>
    <row r="541" spans="8:21" ht="15.5" x14ac:dyDescent="0.35">
      <c r="H541" s="2"/>
      <c r="I541" s="1"/>
      <c r="J541" s="1"/>
      <c r="K541" s="1"/>
      <c r="L541" s="1"/>
      <c r="S541" s="1"/>
      <c r="T541" s="1"/>
      <c r="U541" s="1"/>
    </row>
    <row r="542" spans="8:21" ht="15.5" x14ac:dyDescent="0.35">
      <c r="H542" s="2"/>
      <c r="I542" s="1"/>
      <c r="J542" s="1"/>
      <c r="K542" s="1"/>
      <c r="L542" s="1"/>
      <c r="S542" s="1"/>
      <c r="T542" s="1"/>
      <c r="U542" s="1"/>
    </row>
    <row r="543" spans="8:21" ht="15.5" x14ac:dyDescent="0.35">
      <c r="H543" s="2"/>
      <c r="I543" s="1"/>
      <c r="J543" s="1"/>
      <c r="K543" s="1"/>
      <c r="L543" s="1"/>
      <c r="S543" s="1"/>
      <c r="T543" s="1"/>
      <c r="U543" s="1"/>
    </row>
    <row r="544" spans="8:21" ht="15.5" x14ac:dyDescent="0.35">
      <c r="H544" s="2"/>
      <c r="I544" s="1"/>
      <c r="J544" s="1"/>
      <c r="K544" s="1"/>
      <c r="L544" s="1"/>
      <c r="S544" s="1"/>
      <c r="T544" s="1"/>
      <c r="U544" s="1"/>
    </row>
    <row r="545" spans="8:21" ht="15.5" x14ac:dyDescent="0.35">
      <c r="H545" s="2"/>
      <c r="I545" s="1"/>
      <c r="J545" s="1"/>
      <c r="K545" s="1"/>
      <c r="L545" s="1"/>
      <c r="S545" s="1"/>
      <c r="T545" s="1"/>
      <c r="U545" s="1"/>
    </row>
    <row r="546" spans="8:21" ht="15.5" x14ac:dyDescent="0.35">
      <c r="H546" s="2"/>
      <c r="I546" s="1"/>
      <c r="J546" s="1"/>
      <c r="K546" s="1"/>
      <c r="L546" s="1"/>
      <c r="S546" s="1"/>
      <c r="T546" s="1"/>
      <c r="U546" s="1"/>
    </row>
    <row r="547" spans="8:21" ht="15.5" x14ac:dyDescent="0.35">
      <c r="H547" s="2"/>
      <c r="I547" s="1"/>
      <c r="J547" s="1"/>
      <c r="K547" s="1"/>
      <c r="L547" s="1"/>
      <c r="S547" s="1"/>
      <c r="T547" s="1"/>
      <c r="U547" s="1"/>
    </row>
    <row r="548" spans="8:21" ht="15.5" x14ac:dyDescent="0.35">
      <c r="H548" s="2"/>
      <c r="I548" s="1"/>
      <c r="J548" s="1"/>
      <c r="K548" s="1"/>
      <c r="L548" s="1"/>
      <c r="S548" s="1"/>
      <c r="T548" s="1"/>
      <c r="U548" s="1"/>
    </row>
    <row r="549" spans="8:21" ht="15.5" x14ac:dyDescent="0.35">
      <c r="H549" s="2"/>
      <c r="I549" s="1"/>
      <c r="J549" s="1"/>
      <c r="K549" s="1"/>
      <c r="L549" s="1"/>
      <c r="S549" s="1"/>
      <c r="T549" s="1"/>
      <c r="U549" s="1"/>
    </row>
    <row r="550" spans="8:21" ht="15.5" x14ac:dyDescent="0.35">
      <c r="H550" s="2"/>
      <c r="I550" s="1"/>
      <c r="J550" s="1"/>
      <c r="K550" s="1"/>
      <c r="L550" s="1"/>
      <c r="S550" s="1"/>
      <c r="T550" s="1"/>
      <c r="U550" s="1"/>
    </row>
    <row r="551" spans="8:21" ht="15.5" x14ac:dyDescent="0.35">
      <c r="H551" s="2"/>
      <c r="I551" s="1"/>
      <c r="J551" s="1"/>
      <c r="K551" s="1"/>
      <c r="L551" s="1"/>
      <c r="S551" s="1"/>
      <c r="T551" s="1"/>
      <c r="U551" s="1"/>
    </row>
    <row r="552" spans="8:21" ht="15.5" x14ac:dyDescent="0.35">
      <c r="H552" s="2"/>
      <c r="I552" s="1"/>
      <c r="J552" s="1"/>
      <c r="K552" s="1"/>
      <c r="L552" s="1"/>
      <c r="S552" s="1"/>
      <c r="T552" s="1"/>
      <c r="U552" s="1"/>
    </row>
    <row r="553" spans="8:21" ht="15.5" x14ac:dyDescent="0.35">
      <c r="H553" s="2"/>
      <c r="I553" s="1"/>
      <c r="J553" s="1"/>
      <c r="K553" s="1"/>
      <c r="L553" s="1"/>
      <c r="S553" s="1"/>
      <c r="T553" s="1"/>
      <c r="U553" s="1"/>
    </row>
    <row r="554" spans="8:21" ht="15.5" x14ac:dyDescent="0.35">
      <c r="H554" s="2"/>
      <c r="I554" s="1"/>
      <c r="J554" s="1"/>
      <c r="K554" s="1"/>
      <c r="L554" s="1"/>
      <c r="S554" s="1"/>
      <c r="T554" s="1"/>
      <c r="U554" s="1"/>
    </row>
    <row r="555" spans="8:21" ht="15.5" x14ac:dyDescent="0.35">
      <c r="H555" s="2"/>
      <c r="I555" s="1"/>
      <c r="J555" s="1"/>
      <c r="K555" s="1"/>
      <c r="L555" s="1"/>
      <c r="S555" s="1"/>
      <c r="T555" s="1"/>
      <c r="U555" s="1"/>
    </row>
    <row r="556" spans="8:21" ht="15.5" x14ac:dyDescent="0.35">
      <c r="H556" s="2"/>
      <c r="I556" s="1"/>
      <c r="J556" s="1"/>
      <c r="K556" s="1"/>
      <c r="L556" s="1"/>
      <c r="S556" s="1"/>
      <c r="T556" s="1"/>
      <c r="U556" s="1"/>
    </row>
    <row r="557" spans="8:21" ht="15.5" x14ac:dyDescent="0.35">
      <c r="H557" s="2"/>
      <c r="I557" s="1"/>
      <c r="J557" s="1"/>
      <c r="K557" s="1"/>
      <c r="L557" s="1"/>
      <c r="S557" s="1"/>
      <c r="T557" s="1"/>
      <c r="U557" s="1"/>
    </row>
    <row r="558" spans="8:21" ht="15.5" x14ac:dyDescent="0.35">
      <c r="H558" s="2"/>
      <c r="I558" s="1"/>
      <c r="J558" s="1"/>
      <c r="K558" s="1"/>
      <c r="L558" s="1"/>
      <c r="S558" s="1"/>
      <c r="T558" s="1"/>
      <c r="U558" s="1"/>
    </row>
    <row r="559" spans="8:21" ht="15.5" x14ac:dyDescent="0.35">
      <c r="H559" s="2"/>
      <c r="I559" s="1"/>
      <c r="J559" s="1"/>
      <c r="K559" s="1"/>
      <c r="L559" s="1"/>
      <c r="S559" s="1"/>
      <c r="T559" s="1"/>
      <c r="U559" s="1"/>
    </row>
    <row r="560" spans="8:21" ht="15.5" x14ac:dyDescent="0.35">
      <c r="H560" s="2"/>
      <c r="I560" s="1"/>
      <c r="J560" s="1"/>
      <c r="K560" s="1"/>
      <c r="L560" s="1"/>
      <c r="S560" s="1"/>
      <c r="T560" s="1"/>
      <c r="U560" s="1"/>
    </row>
    <row r="561" spans="8:21" ht="15.5" x14ac:dyDescent="0.35">
      <c r="H561" s="2"/>
      <c r="I561" s="1"/>
      <c r="J561" s="1"/>
      <c r="K561" s="1"/>
      <c r="L561" s="1"/>
      <c r="S561" s="1"/>
      <c r="T561" s="1"/>
      <c r="U561" s="1"/>
    </row>
    <row r="562" spans="8:21" ht="15.5" x14ac:dyDescent="0.35">
      <c r="H562" s="2"/>
      <c r="I562" s="1"/>
      <c r="J562" s="1"/>
      <c r="K562" s="1"/>
      <c r="L562" s="1"/>
      <c r="S562" s="1"/>
      <c r="T562" s="1"/>
      <c r="U562" s="1"/>
    </row>
    <row r="563" spans="8:21" ht="15.5" x14ac:dyDescent="0.35">
      <c r="H563" s="2"/>
      <c r="I563" s="1"/>
      <c r="J563" s="1"/>
      <c r="K563" s="1"/>
      <c r="L563" s="1"/>
      <c r="S563" s="1"/>
      <c r="T563" s="1"/>
      <c r="U563" s="1"/>
    </row>
    <row r="564" spans="8:21" ht="15.5" x14ac:dyDescent="0.35">
      <c r="H564" s="2"/>
      <c r="I564" s="1"/>
      <c r="J564" s="1"/>
      <c r="K564" s="1"/>
      <c r="L564" s="1"/>
      <c r="S564" s="1"/>
      <c r="T564" s="1"/>
      <c r="U564" s="1"/>
    </row>
    <row r="565" spans="8:21" ht="15.5" x14ac:dyDescent="0.35">
      <c r="H565" s="2"/>
      <c r="I565" s="1"/>
      <c r="J565" s="1"/>
      <c r="K565" s="1"/>
      <c r="L565" s="1"/>
      <c r="S565" s="1"/>
      <c r="T565" s="1"/>
      <c r="U565" s="1"/>
    </row>
    <row r="566" spans="8:21" ht="15.5" x14ac:dyDescent="0.35">
      <c r="H566" s="2"/>
      <c r="I566" s="1"/>
      <c r="J566" s="1"/>
      <c r="K566" s="1"/>
      <c r="L566" s="1"/>
      <c r="S566" s="1"/>
      <c r="T566" s="1"/>
      <c r="U566" s="1"/>
    </row>
    <row r="567" spans="8:21" ht="15.5" x14ac:dyDescent="0.35">
      <c r="H567" s="2"/>
      <c r="I567" s="1"/>
      <c r="J567" s="1"/>
      <c r="K567" s="1"/>
      <c r="L567" s="1"/>
      <c r="S567" s="1"/>
      <c r="T567" s="1"/>
      <c r="U567" s="1"/>
    </row>
    <row r="568" spans="8:21" ht="15.5" x14ac:dyDescent="0.35">
      <c r="H568" s="2"/>
      <c r="I568" s="1"/>
      <c r="J568" s="1"/>
      <c r="K568" s="1"/>
      <c r="L568" s="1"/>
      <c r="S568" s="1"/>
      <c r="T568" s="1"/>
      <c r="U568" s="1"/>
    </row>
    <row r="569" spans="8:21" ht="15.5" x14ac:dyDescent="0.35">
      <c r="H569" s="2"/>
      <c r="I569" s="1"/>
      <c r="J569" s="1"/>
      <c r="K569" s="1"/>
      <c r="L569" s="1"/>
      <c r="S569" s="1"/>
      <c r="T569" s="1"/>
      <c r="U569" s="1"/>
    </row>
    <row r="570" spans="8:21" ht="15.5" x14ac:dyDescent="0.35">
      <c r="H570" s="2"/>
      <c r="I570" s="1"/>
      <c r="J570" s="1"/>
      <c r="K570" s="1"/>
      <c r="L570" s="1"/>
      <c r="S570" s="1"/>
      <c r="T570" s="1"/>
      <c r="U570" s="1"/>
    </row>
    <row r="571" spans="8:21" ht="15.5" x14ac:dyDescent="0.35">
      <c r="H571" s="2"/>
      <c r="I571" s="1"/>
      <c r="J571" s="1"/>
      <c r="K571" s="1"/>
      <c r="L571" s="1"/>
      <c r="S571" s="1"/>
      <c r="T571" s="1"/>
      <c r="U571" s="1"/>
    </row>
    <row r="572" spans="8:21" ht="15.5" x14ac:dyDescent="0.35">
      <c r="H572" s="2"/>
      <c r="I572" s="1"/>
      <c r="J572" s="1"/>
      <c r="K572" s="1"/>
      <c r="L572" s="1"/>
      <c r="S572" s="1"/>
      <c r="T572" s="1"/>
      <c r="U572" s="1"/>
    </row>
    <row r="573" spans="8:21" ht="15.5" x14ac:dyDescent="0.35">
      <c r="H573" s="2"/>
      <c r="I573" s="1"/>
      <c r="J573" s="1"/>
      <c r="K573" s="1"/>
      <c r="L573" s="1"/>
      <c r="S573" s="1"/>
      <c r="T573" s="1"/>
      <c r="U573" s="1"/>
    </row>
    <row r="574" spans="8:21" ht="15.5" x14ac:dyDescent="0.35">
      <c r="H574" s="2"/>
      <c r="I574" s="1"/>
      <c r="J574" s="1"/>
      <c r="K574" s="1"/>
      <c r="L574" s="1"/>
      <c r="S574" s="1"/>
      <c r="T574" s="1"/>
      <c r="U574" s="1"/>
    </row>
    <row r="575" spans="8:21" ht="15.5" x14ac:dyDescent="0.35">
      <c r="H575" s="2"/>
      <c r="I575" s="1"/>
      <c r="J575" s="1"/>
      <c r="K575" s="1"/>
      <c r="L575" s="1"/>
      <c r="S575" s="1"/>
      <c r="T575" s="1"/>
      <c r="U575" s="1"/>
    </row>
    <row r="576" spans="8:21" ht="15.5" x14ac:dyDescent="0.35">
      <c r="H576" s="2"/>
      <c r="I576" s="1"/>
      <c r="J576" s="1"/>
      <c r="K576" s="1"/>
      <c r="L576" s="1"/>
      <c r="S576" s="1"/>
      <c r="T576" s="1"/>
      <c r="U576" s="1"/>
    </row>
    <row r="577" spans="8:21" ht="15.5" x14ac:dyDescent="0.35">
      <c r="H577" s="2"/>
      <c r="I577" s="1"/>
      <c r="J577" s="1"/>
      <c r="K577" s="1"/>
      <c r="L577" s="1"/>
      <c r="S577" s="1"/>
      <c r="T577" s="1"/>
      <c r="U577" s="1"/>
    </row>
    <row r="578" spans="8:21" ht="15.5" x14ac:dyDescent="0.35">
      <c r="H578" s="2"/>
      <c r="I578" s="1"/>
      <c r="J578" s="1"/>
      <c r="K578" s="1"/>
      <c r="L578" s="1"/>
      <c r="S578" s="1"/>
      <c r="T578" s="1"/>
      <c r="U578" s="1"/>
    </row>
    <row r="579" spans="8:21" ht="15.5" x14ac:dyDescent="0.35">
      <c r="H579" s="2"/>
      <c r="I579" s="1"/>
      <c r="J579" s="1"/>
      <c r="K579" s="1"/>
      <c r="L579" s="1"/>
      <c r="S579" s="1"/>
      <c r="T579" s="1"/>
      <c r="U579" s="1"/>
    </row>
    <row r="580" spans="8:21" ht="15.5" x14ac:dyDescent="0.35">
      <c r="H580" s="2"/>
      <c r="I580" s="1"/>
      <c r="J580" s="1"/>
      <c r="K580" s="1"/>
      <c r="L580" s="1"/>
      <c r="S580" s="1"/>
      <c r="T580" s="1"/>
      <c r="U580" s="1"/>
    </row>
    <row r="581" spans="8:21" ht="15.5" x14ac:dyDescent="0.35">
      <c r="H581" s="2"/>
      <c r="I581" s="1"/>
      <c r="J581" s="1"/>
      <c r="K581" s="1"/>
      <c r="L581" s="1"/>
      <c r="S581" s="1"/>
      <c r="T581" s="1"/>
      <c r="U581" s="1"/>
    </row>
    <row r="582" spans="8:21" ht="15.5" x14ac:dyDescent="0.35">
      <c r="H582" s="2"/>
      <c r="I582" s="1"/>
      <c r="J582" s="1"/>
      <c r="K582" s="1"/>
      <c r="L582" s="1"/>
      <c r="S582" s="1"/>
      <c r="T582" s="1"/>
      <c r="U582" s="1"/>
    </row>
    <row r="583" spans="8:21" ht="15.5" x14ac:dyDescent="0.35">
      <c r="H583" s="2"/>
      <c r="I583" s="1"/>
      <c r="J583" s="1"/>
      <c r="K583" s="1"/>
      <c r="L583" s="1"/>
      <c r="S583" s="1"/>
      <c r="T583" s="1"/>
      <c r="U583" s="1"/>
    </row>
    <row r="584" spans="8:21" ht="15.5" x14ac:dyDescent="0.35">
      <c r="H584" s="2"/>
      <c r="I584" s="1"/>
      <c r="J584" s="1"/>
      <c r="K584" s="1"/>
      <c r="L584" s="1"/>
      <c r="S584" s="1"/>
      <c r="T584" s="1"/>
      <c r="U584" s="1"/>
    </row>
    <row r="585" spans="8:21" ht="15.5" x14ac:dyDescent="0.35">
      <c r="H585" s="2"/>
      <c r="I585" s="1"/>
      <c r="J585" s="1"/>
      <c r="K585" s="1"/>
      <c r="L585" s="1"/>
      <c r="S585" s="1"/>
      <c r="T585" s="1"/>
      <c r="U585" s="1"/>
    </row>
    <row r="586" spans="8:21" ht="15.5" x14ac:dyDescent="0.35">
      <c r="H586" s="2"/>
      <c r="I586" s="1"/>
      <c r="J586" s="1"/>
      <c r="K586" s="1"/>
      <c r="L586" s="1"/>
      <c r="S586" s="1"/>
      <c r="T586" s="1"/>
      <c r="U586" s="1"/>
    </row>
    <row r="587" spans="8:21" ht="15.5" x14ac:dyDescent="0.35">
      <c r="H587" s="2"/>
      <c r="I587" s="1"/>
      <c r="J587" s="1"/>
      <c r="K587" s="1"/>
      <c r="L587" s="1"/>
      <c r="S587" s="1"/>
      <c r="T587" s="1"/>
      <c r="U587" s="1"/>
    </row>
    <row r="588" spans="8:21" ht="15.5" x14ac:dyDescent="0.35">
      <c r="H588" s="2"/>
      <c r="I588" s="1"/>
      <c r="J588" s="1"/>
      <c r="K588" s="1"/>
      <c r="L588" s="1"/>
      <c r="S588" s="1"/>
      <c r="T588" s="1"/>
      <c r="U588" s="1"/>
    </row>
    <row r="589" spans="8:21" ht="15.5" x14ac:dyDescent="0.35">
      <c r="H589" s="2"/>
      <c r="I589" s="1"/>
      <c r="J589" s="1"/>
      <c r="K589" s="1"/>
      <c r="L589" s="1"/>
      <c r="S589" s="1"/>
      <c r="T589" s="1"/>
      <c r="U589" s="1"/>
    </row>
    <row r="590" spans="8:21" ht="15.5" x14ac:dyDescent="0.35">
      <c r="H590" s="2"/>
      <c r="I590" s="1"/>
      <c r="J590" s="1"/>
      <c r="K590" s="1"/>
      <c r="L590" s="1"/>
      <c r="S590" s="1"/>
      <c r="T590" s="1"/>
      <c r="U590" s="1"/>
    </row>
    <row r="591" spans="8:21" ht="15.5" x14ac:dyDescent="0.35">
      <c r="H591" s="2"/>
      <c r="I591" s="1"/>
      <c r="J591" s="1"/>
      <c r="K591" s="1"/>
      <c r="L591" s="1"/>
      <c r="S591" s="1"/>
      <c r="T591" s="1"/>
      <c r="U591" s="1"/>
    </row>
    <row r="592" spans="8:21" ht="15.5" x14ac:dyDescent="0.35">
      <c r="H592" s="2"/>
      <c r="I592" s="1"/>
      <c r="J592" s="1"/>
      <c r="K592" s="1"/>
      <c r="L592" s="1"/>
      <c r="S592" s="1"/>
      <c r="T592" s="1"/>
      <c r="U592" s="1"/>
    </row>
    <row r="593" spans="8:21" ht="15.5" x14ac:dyDescent="0.35">
      <c r="H593" s="2"/>
      <c r="I593" s="1"/>
      <c r="J593" s="1"/>
      <c r="K593" s="1"/>
      <c r="L593" s="1"/>
      <c r="S593" s="1"/>
      <c r="T593" s="1"/>
      <c r="U593" s="1"/>
    </row>
    <row r="594" spans="8:21" ht="15.5" x14ac:dyDescent="0.35">
      <c r="H594" s="2"/>
      <c r="I594" s="1"/>
      <c r="J594" s="1"/>
      <c r="K594" s="1"/>
      <c r="L594" s="1"/>
      <c r="S594" s="1"/>
      <c r="T594" s="1"/>
      <c r="U594" s="1"/>
    </row>
    <row r="595" spans="8:21" ht="15.5" x14ac:dyDescent="0.35">
      <c r="H595" s="2"/>
      <c r="I595" s="1"/>
      <c r="J595" s="1"/>
      <c r="K595" s="1"/>
      <c r="L595" s="1"/>
      <c r="S595" s="1"/>
      <c r="T595" s="1"/>
      <c r="U595" s="1"/>
    </row>
    <row r="596" spans="8:21" ht="15.5" x14ac:dyDescent="0.35">
      <c r="H596" s="2"/>
      <c r="I596" s="1"/>
      <c r="J596" s="1"/>
      <c r="K596" s="1"/>
      <c r="L596" s="1"/>
      <c r="S596" s="1"/>
      <c r="T596" s="1"/>
      <c r="U596" s="1"/>
    </row>
    <row r="597" spans="8:21" ht="15.5" x14ac:dyDescent="0.35">
      <c r="H597" s="2"/>
      <c r="I597" s="1"/>
      <c r="J597" s="1"/>
      <c r="K597" s="1"/>
      <c r="L597" s="1"/>
      <c r="S597" s="1"/>
      <c r="T597" s="1"/>
      <c r="U597" s="1"/>
    </row>
    <row r="598" spans="8:21" ht="15.5" x14ac:dyDescent="0.35">
      <c r="H598" s="2"/>
      <c r="I598" s="1"/>
      <c r="J598" s="1"/>
      <c r="K598" s="1"/>
      <c r="L598" s="1"/>
      <c r="S598" s="1"/>
      <c r="T598" s="1"/>
      <c r="U598" s="1"/>
    </row>
    <row r="599" spans="8:21" ht="15.5" x14ac:dyDescent="0.35">
      <c r="H599" s="2"/>
      <c r="I599" s="1"/>
      <c r="J599" s="1"/>
      <c r="K599" s="1"/>
      <c r="L599" s="1"/>
      <c r="S599" s="1"/>
      <c r="T599" s="1"/>
      <c r="U599" s="1"/>
    </row>
    <row r="600" spans="8:21" ht="15.5" x14ac:dyDescent="0.35">
      <c r="H600" s="2"/>
      <c r="I600" s="1"/>
      <c r="J600" s="1"/>
      <c r="K600" s="1"/>
      <c r="L600" s="1"/>
      <c r="S600" s="1"/>
      <c r="T600" s="1"/>
      <c r="U600" s="1"/>
    </row>
    <row r="601" spans="8:21" ht="15.5" x14ac:dyDescent="0.35">
      <c r="H601" s="2"/>
      <c r="I601" s="1"/>
      <c r="J601" s="1"/>
      <c r="K601" s="1"/>
      <c r="L601" s="1"/>
      <c r="S601" s="1"/>
      <c r="T601" s="1"/>
      <c r="U601" s="1"/>
    </row>
    <row r="602" spans="8:21" ht="15.5" x14ac:dyDescent="0.35">
      <c r="H602" s="2"/>
      <c r="I602" s="1"/>
      <c r="J602" s="1"/>
      <c r="K602" s="1"/>
      <c r="L602" s="1"/>
      <c r="S602" s="1"/>
      <c r="T602" s="1"/>
      <c r="U602" s="1"/>
    </row>
    <row r="603" spans="8:21" ht="15.5" x14ac:dyDescent="0.35">
      <c r="H603" s="2"/>
      <c r="I603" s="1"/>
      <c r="J603" s="1"/>
      <c r="K603" s="1"/>
      <c r="L603" s="1"/>
      <c r="S603" s="1"/>
      <c r="T603" s="1"/>
      <c r="U603" s="1"/>
    </row>
    <row r="604" spans="8:21" ht="15.5" x14ac:dyDescent="0.35">
      <c r="H604" s="2"/>
      <c r="I604" s="1"/>
      <c r="J604" s="1"/>
      <c r="K604" s="1"/>
      <c r="L604" s="1"/>
      <c r="S604" s="1"/>
      <c r="T604" s="1"/>
      <c r="U604" s="1"/>
    </row>
    <row r="605" spans="8:21" ht="15.5" x14ac:dyDescent="0.35">
      <c r="H605" s="2"/>
      <c r="I605" s="1"/>
      <c r="J605" s="1"/>
      <c r="K605" s="1"/>
      <c r="L605" s="1"/>
      <c r="S605" s="1"/>
      <c r="T605" s="1"/>
      <c r="U605" s="1"/>
    </row>
    <row r="606" spans="8:21" ht="15.5" x14ac:dyDescent="0.35">
      <c r="H606" s="2"/>
      <c r="I606" s="1"/>
      <c r="J606" s="1"/>
      <c r="K606" s="1"/>
      <c r="L606" s="1"/>
      <c r="S606" s="1"/>
      <c r="T606" s="1"/>
      <c r="U606" s="1"/>
    </row>
    <row r="607" spans="8:21" ht="15.5" x14ac:dyDescent="0.35">
      <c r="H607" s="2"/>
      <c r="I607" s="1"/>
      <c r="J607" s="1"/>
      <c r="K607" s="1"/>
      <c r="L607" s="1"/>
      <c r="S607" s="1"/>
      <c r="T607" s="1"/>
      <c r="U607" s="1"/>
    </row>
    <row r="608" spans="8:21" ht="15.5" x14ac:dyDescent="0.35">
      <c r="H608" s="2"/>
      <c r="I608" s="1"/>
      <c r="J608" s="1"/>
      <c r="K608" s="1"/>
      <c r="L608" s="1"/>
      <c r="S608" s="1"/>
      <c r="T608" s="1"/>
      <c r="U608" s="1"/>
    </row>
    <row r="609" spans="8:21" ht="15.5" x14ac:dyDescent="0.35">
      <c r="H609" s="2"/>
      <c r="I609" s="1"/>
      <c r="J609" s="1"/>
      <c r="K609" s="1"/>
      <c r="L609" s="1"/>
      <c r="S609" s="1"/>
      <c r="T609" s="1"/>
      <c r="U609" s="1"/>
    </row>
    <row r="610" spans="8:21" ht="15.5" x14ac:dyDescent="0.35">
      <c r="H610" s="2"/>
      <c r="I610" s="1"/>
      <c r="J610" s="1"/>
      <c r="K610" s="1"/>
      <c r="L610" s="1"/>
      <c r="S610" s="1"/>
      <c r="T610" s="1"/>
      <c r="U610" s="1"/>
    </row>
    <row r="611" spans="8:21" ht="15.5" x14ac:dyDescent="0.35">
      <c r="H611" s="2"/>
      <c r="I611" s="1"/>
      <c r="J611" s="1"/>
      <c r="K611" s="1"/>
      <c r="L611" s="1"/>
      <c r="S611" s="1"/>
      <c r="T611" s="1"/>
      <c r="U611" s="1"/>
    </row>
    <row r="612" spans="8:21" ht="15.5" x14ac:dyDescent="0.35">
      <c r="H612" s="2"/>
      <c r="I612" s="1"/>
      <c r="J612" s="1"/>
      <c r="K612" s="1"/>
      <c r="L612" s="1"/>
      <c r="S612" s="1"/>
      <c r="T612" s="1"/>
      <c r="U612" s="1"/>
    </row>
    <row r="613" spans="8:21" ht="15.5" x14ac:dyDescent="0.35">
      <c r="H613" s="2"/>
      <c r="I613" s="1"/>
      <c r="J613" s="1"/>
      <c r="K613" s="1"/>
      <c r="L613" s="1"/>
      <c r="S613" s="1"/>
      <c r="T613" s="1"/>
      <c r="U613" s="1"/>
    </row>
    <row r="614" spans="8:21" ht="15.5" x14ac:dyDescent="0.35">
      <c r="H614" s="2"/>
      <c r="I614" s="1"/>
      <c r="J614" s="1"/>
      <c r="K614" s="1"/>
      <c r="L614" s="1"/>
      <c r="S614" s="1"/>
      <c r="T614" s="1"/>
      <c r="U614" s="1"/>
    </row>
    <row r="615" spans="8:21" ht="15.5" x14ac:dyDescent="0.35">
      <c r="H615" s="2"/>
      <c r="I615" s="1"/>
      <c r="J615" s="1"/>
      <c r="K615" s="1"/>
      <c r="L615" s="1"/>
      <c r="S615" s="1"/>
      <c r="T615" s="1"/>
      <c r="U615" s="1"/>
    </row>
    <row r="616" spans="8:21" ht="15.5" x14ac:dyDescent="0.35">
      <c r="H616" s="2"/>
      <c r="I616" s="1"/>
      <c r="J616" s="1"/>
      <c r="K616" s="1"/>
      <c r="L616" s="1"/>
      <c r="S616" s="1"/>
      <c r="T616" s="1"/>
      <c r="U616" s="1"/>
    </row>
    <row r="617" spans="8:21" ht="15.5" x14ac:dyDescent="0.35">
      <c r="H617" s="2"/>
      <c r="I617" s="1"/>
      <c r="J617" s="1"/>
      <c r="K617" s="1"/>
      <c r="L617" s="1"/>
      <c r="S617" s="1"/>
      <c r="T617" s="1"/>
      <c r="U617" s="1"/>
    </row>
    <row r="618" spans="8:21" ht="15.5" x14ac:dyDescent="0.35">
      <c r="H618" s="2"/>
      <c r="I618" s="1"/>
      <c r="J618" s="1"/>
      <c r="K618" s="1"/>
      <c r="L618" s="1"/>
      <c r="S618" s="1"/>
      <c r="T618" s="1"/>
      <c r="U618" s="1"/>
    </row>
    <row r="619" spans="8:21" ht="15.5" x14ac:dyDescent="0.35">
      <c r="H619" s="2"/>
      <c r="I619" s="1"/>
      <c r="J619" s="1"/>
      <c r="K619" s="1"/>
      <c r="L619" s="1"/>
      <c r="S619" s="1"/>
      <c r="T619" s="1"/>
      <c r="U619" s="1"/>
    </row>
    <row r="620" spans="8:21" ht="15.5" x14ac:dyDescent="0.35">
      <c r="H620" s="2"/>
      <c r="I620" s="1"/>
      <c r="J620" s="1"/>
      <c r="K620" s="1"/>
      <c r="L620" s="1"/>
      <c r="S620" s="1"/>
      <c r="T620" s="1"/>
      <c r="U620" s="1"/>
    </row>
    <row r="621" spans="8:21" ht="15.5" x14ac:dyDescent="0.35">
      <c r="H621" s="2"/>
      <c r="I621" s="1"/>
      <c r="J621" s="1"/>
      <c r="K621" s="1"/>
      <c r="L621" s="1"/>
      <c r="S621" s="1"/>
      <c r="T621" s="1"/>
      <c r="U621" s="1"/>
    </row>
    <row r="622" spans="8:21" ht="15.5" x14ac:dyDescent="0.35">
      <c r="H622" s="2"/>
      <c r="I622" s="1"/>
      <c r="J622" s="1"/>
      <c r="K622" s="1"/>
      <c r="L622" s="1"/>
      <c r="S622" s="1"/>
      <c r="T622" s="1"/>
      <c r="U622" s="1"/>
    </row>
    <row r="623" spans="8:21" ht="15.5" x14ac:dyDescent="0.35">
      <c r="H623" s="2"/>
      <c r="I623" s="1"/>
      <c r="J623" s="1"/>
      <c r="K623" s="1"/>
      <c r="L623" s="1"/>
      <c r="S623" s="1"/>
      <c r="T623" s="1"/>
      <c r="U623" s="1"/>
    </row>
    <row r="624" spans="8:21" ht="15.5" x14ac:dyDescent="0.35">
      <c r="H624" s="2"/>
      <c r="I624" s="1"/>
      <c r="J624" s="1"/>
      <c r="K624" s="1"/>
      <c r="L624" s="1"/>
      <c r="S624" s="1"/>
      <c r="T624" s="1"/>
      <c r="U624" s="1"/>
    </row>
    <row r="625" spans="8:21" ht="15.5" x14ac:dyDescent="0.35">
      <c r="H625" s="2"/>
      <c r="I625" s="1"/>
      <c r="J625" s="1"/>
      <c r="K625" s="1"/>
      <c r="L625" s="1"/>
      <c r="S625" s="1"/>
      <c r="T625" s="1"/>
      <c r="U625" s="1"/>
    </row>
    <row r="626" spans="8:21" ht="15.5" x14ac:dyDescent="0.35">
      <c r="H626" s="2"/>
      <c r="I626" s="1"/>
      <c r="J626" s="1"/>
      <c r="K626" s="1"/>
      <c r="L626" s="1"/>
      <c r="S626" s="1"/>
      <c r="T626" s="1"/>
      <c r="U626" s="1"/>
    </row>
    <row r="627" spans="8:21" ht="15.5" x14ac:dyDescent="0.35">
      <c r="H627" s="2"/>
      <c r="I627" s="1"/>
      <c r="J627" s="1"/>
      <c r="K627" s="1"/>
      <c r="L627" s="1"/>
      <c r="S627" s="1"/>
      <c r="T627" s="1"/>
      <c r="U627" s="1"/>
    </row>
    <row r="628" spans="8:21" ht="15.5" x14ac:dyDescent="0.35">
      <c r="H628" s="2"/>
      <c r="I628" s="1"/>
      <c r="J628" s="1"/>
      <c r="K628" s="1"/>
      <c r="L628" s="1"/>
      <c r="S628" s="1"/>
      <c r="T628" s="1"/>
      <c r="U628" s="1"/>
    </row>
    <row r="629" spans="8:21" ht="15.5" x14ac:dyDescent="0.35">
      <c r="H629" s="2"/>
      <c r="I629" s="1"/>
      <c r="J629" s="1"/>
      <c r="K629" s="1"/>
      <c r="L629" s="1"/>
      <c r="S629" s="1"/>
      <c r="T629" s="1"/>
      <c r="U629" s="1"/>
    </row>
    <row r="630" spans="8:21" ht="15.5" x14ac:dyDescent="0.35">
      <c r="H630" s="2"/>
      <c r="I630" s="1"/>
      <c r="J630" s="1"/>
      <c r="K630" s="1"/>
      <c r="L630" s="1"/>
      <c r="S630" s="1"/>
      <c r="T630" s="1"/>
      <c r="U630" s="1"/>
    </row>
    <row r="631" spans="8:21" ht="15.5" x14ac:dyDescent="0.35">
      <c r="H631" s="2"/>
      <c r="I631" s="1"/>
      <c r="J631" s="1"/>
      <c r="K631" s="1"/>
      <c r="L631" s="1"/>
      <c r="S631" s="1"/>
      <c r="T631" s="1"/>
      <c r="U631" s="1"/>
    </row>
    <row r="632" spans="8:21" ht="15.5" x14ac:dyDescent="0.35">
      <c r="H632" s="2"/>
      <c r="I632" s="1"/>
      <c r="J632" s="1"/>
      <c r="K632" s="1"/>
      <c r="L632" s="1"/>
      <c r="S632" s="1"/>
      <c r="T632" s="1"/>
      <c r="U632" s="1"/>
    </row>
    <row r="633" spans="8:21" ht="15.5" x14ac:dyDescent="0.35">
      <c r="H633" s="2"/>
      <c r="I633" s="1"/>
      <c r="J633" s="1"/>
      <c r="K633" s="1"/>
      <c r="L633" s="1"/>
      <c r="S633" s="1"/>
      <c r="T633" s="1"/>
      <c r="U633" s="1"/>
    </row>
    <row r="634" spans="8:21" ht="15.5" x14ac:dyDescent="0.35">
      <c r="H634" s="2"/>
      <c r="I634" s="1"/>
      <c r="J634" s="1"/>
      <c r="K634" s="1"/>
      <c r="L634" s="1"/>
      <c r="S634" s="1"/>
      <c r="T634" s="1"/>
      <c r="U634" s="1"/>
    </row>
    <row r="635" spans="8:21" ht="15.5" x14ac:dyDescent="0.35">
      <c r="H635" s="2"/>
      <c r="I635" s="1"/>
      <c r="J635" s="1"/>
      <c r="K635" s="1"/>
      <c r="L635" s="1"/>
      <c r="S635" s="1"/>
      <c r="T635" s="1"/>
      <c r="U635" s="1"/>
    </row>
    <row r="636" spans="8:21" ht="15.5" x14ac:dyDescent="0.35">
      <c r="H636" s="2"/>
      <c r="I636" s="1"/>
      <c r="J636" s="1"/>
      <c r="K636" s="1"/>
      <c r="L636" s="1"/>
      <c r="S636" s="1"/>
      <c r="T636" s="1"/>
      <c r="U636" s="1"/>
    </row>
    <row r="637" spans="8:21" ht="15.5" x14ac:dyDescent="0.35">
      <c r="H637" s="2"/>
      <c r="I637" s="1"/>
      <c r="J637" s="1"/>
      <c r="K637" s="1"/>
      <c r="L637" s="1"/>
      <c r="S637" s="1"/>
      <c r="T637" s="1"/>
      <c r="U637" s="1"/>
    </row>
    <row r="638" spans="8:21" ht="15.5" x14ac:dyDescent="0.35">
      <c r="H638" s="2"/>
      <c r="I638" s="1"/>
      <c r="J638" s="1"/>
      <c r="K638" s="1"/>
      <c r="L638" s="1"/>
      <c r="S638" s="1"/>
      <c r="T638" s="1"/>
      <c r="U638" s="1"/>
    </row>
    <row r="639" spans="8:21" ht="15.5" x14ac:dyDescent="0.35">
      <c r="H639" s="2"/>
      <c r="I639" s="1"/>
      <c r="J639" s="1"/>
      <c r="K639" s="1"/>
      <c r="L639" s="1"/>
      <c r="S639" s="1"/>
      <c r="T639" s="1"/>
      <c r="U639" s="1"/>
    </row>
    <row r="640" spans="8:21" ht="15.5" x14ac:dyDescent="0.35">
      <c r="H640" s="2"/>
      <c r="I640" s="1"/>
      <c r="J640" s="1"/>
      <c r="K640" s="1"/>
      <c r="L640" s="1"/>
      <c r="S640" s="1"/>
      <c r="T640" s="1"/>
      <c r="U640" s="1"/>
    </row>
    <row r="641" spans="8:21" ht="15.5" x14ac:dyDescent="0.35">
      <c r="H641" s="2"/>
      <c r="I641" s="1"/>
      <c r="J641" s="1"/>
      <c r="K641" s="1"/>
      <c r="L641" s="1"/>
      <c r="S641" s="1"/>
      <c r="T641" s="1"/>
      <c r="U641" s="1"/>
    </row>
    <row r="642" spans="8:21" ht="15.5" x14ac:dyDescent="0.35">
      <c r="H642" s="2"/>
      <c r="I642" s="1"/>
      <c r="J642" s="1"/>
      <c r="K642" s="1"/>
      <c r="L642" s="1"/>
      <c r="S642" s="1"/>
      <c r="T642" s="1"/>
      <c r="U642" s="1"/>
    </row>
    <row r="643" spans="8:21" ht="15.5" x14ac:dyDescent="0.35">
      <c r="H643" s="2"/>
      <c r="I643" s="1"/>
      <c r="J643" s="1"/>
      <c r="K643" s="1"/>
      <c r="L643" s="1"/>
      <c r="S643" s="1"/>
      <c r="T643" s="1"/>
      <c r="U643" s="1"/>
    </row>
    <row r="644" spans="8:21" ht="15.5" x14ac:dyDescent="0.35">
      <c r="H644" s="2"/>
      <c r="I644" s="1"/>
      <c r="J644" s="1"/>
      <c r="K644" s="1"/>
      <c r="L644" s="1"/>
      <c r="S644" s="1"/>
      <c r="T644" s="1"/>
      <c r="U644" s="1"/>
    </row>
    <row r="645" spans="8:21" ht="15.5" x14ac:dyDescent="0.35">
      <c r="H645" s="2"/>
      <c r="I645" s="1"/>
      <c r="J645" s="1"/>
      <c r="K645" s="1"/>
      <c r="L645" s="1"/>
      <c r="S645" s="1"/>
      <c r="T645" s="1"/>
      <c r="U645" s="1"/>
    </row>
    <row r="646" spans="8:21" ht="15.5" x14ac:dyDescent="0.35">
      <c r="H646" s="2"/>
      <c r="I646" s="1"/>
      <c r="J646" s="1"/>
      <c r="K646" s="1"/>
      <c r="L646" s="1"/>
      <c r="S646" s="1"/>
      <c r="T646" s="1"/>
      <c r="U646" s="1"/>
    </row>
    <row r="647" spans="8:21" ht="15.5" x14ac:dyDescent="0.35">
      <c r="H647" s="2"/>
      <c r="I647" s="1"/>
      <c r="J647" s="1"/>
      <c r="K647" s="1"/>
      <c r="L647" s="1"/>
      <c r="S647" s="1"/>
      <c r="T647" s="1"/>
      <c r="U647" s="1"/>
    </row>
    <row r="648" spans="8:21" ht="15.5" x14ac:dyDescent="0.35">
      <c r="H648" s="2"/>
      <c r="I648" s="1"/>
      <c r="J648" s="1"/>
      <c r="K648" s="1"/>
      <c r="L648" s="1"/>
      <c r="S648" s="1"/>
      <c r="T648" s="1"/>
      <c r="U648" s="1"/>
    </row>
    <row r="649" spans="8:21" ht="15.5" x14ac:dyDescent="0.35">
      <c r="H649" s="2"/>
      <c r="I649" s="1"/>
      <c r="J649" s="1"/>
      <c r="K649" s="1"/>
      <c r="L649" s="1"/>
      <c r="S649" s="1"/>
      <c r="T649" s="1"/>
      <c r="U649" s="1"/>
    </row>
    <row r="650" spans="8:21" ht="15.5" x14ac:dyDescent="0.35">
      <c r="H650" s="2"/>
      <c r="I650" s="1"/>
      <c r="J650" s="1"/>
      <c r="K650" s="1"/>
      <c r="L650" s="1"/>
      <c r="S650" s="1"/>
      <c r="T650" s="1"/>
      <c r="U650" s="1"/>
    </row>
    <row r="651" spans="8:21" ht="15.5" x14ac:dyDescent="0.35">
      <c r="H651" s="2"/>
      <c r="I651" s="1"/>
      <c r="J651" s="1"/>
      <c r="K651" s="1"/>
      <c r="L651" s="1"/>
      <c r="S651" s="1"/>
      <c r="T651" s="1"/>
      <c r="U651" s="1"/>
    </row>
    <row r="652" spans="8:21" ht="15.5" x14ac:dyDescent="0.35">
      <c r="H652" s="2"/>
      <c r="I652" s="1"/>
      <c r="J652" s="1"/>
      <c r="K652" s="1"/>
      <c r="L652" s="1"/>
      <c r="S652" s="1"/>
      <c r="T652" s="1"/>
      <c r="U652" s="1"/>
    </row>
    <row r="653" spans="8:21" ht="15.5" x14ac:dyDescent="0.35">
      <c r="H653" s="2"/>
      <c r="I653" s="1"/>
      <c r="J653" s="1"/>
      <c r="K653" s="1"/>
      <c r="L653" s="1"/>
      <c r="S653" s="1"/>
      <c r="T653" s="1"/>
      <c r="U653" s="1"/>
    </row>
    <row r="654" spans="8:21" ht="15.5" x14ac:dyDescent="0.35">
      <c r="H654" s="2"/>
      <c r="I654" s="1"/>
      <c r="J654" s="1"/>
      <c r="K654" s="1"/>
      <c r="L654" s="1"/>
      <c r="S654" s="1"/>
      <c r="T654" s="1"/>
      <c r="U654" s="1"/>
    </row>
    <row r="655" spans="8:21" ht="15.5" x14ac:dyDescent="0.35">
      <c r="H655" s="2"/>
      <c r="I655" s="1"/>
      <c r="J655" s="1"/>
      <c r="K655" s="1"/>
      <c r="L655" s="1"/>
      <c r="S655" s="1"/>
      <c r="T655" s="1"/>
      <c r="U655" s="1"/>
    </row>
    <row r="656" spans="8:21" ht="15.5" x14ac:dyDescent="0.35">
      <c r="H656" s="2"/>
      <c r="I656" s="1"/>
      <c r="J656" s="1"/>
      <c r="K656" s="1"/>
      <c r="L656" s="1"/>
      <c r="S656" s="1"/>
      <c r="T656" s="1"/>
      <c r="U656" s="1"/>
    </row>
    <row r="657" spans="8:21" ht="15.5" x14ac:dyDescent="0.35">
      <c r="H657" s="2"/>
      <c r="I657" s="1"/>
      <c r="J657" s="1"/>
      <c r="K657" s="1"/>
      <c r="L657" s="1"/>
      <c r="S657" s="1"/>
      <c r="T657" s="1"/>
      <c r="U657" s="1"/>
    </row>
    <row r="658" spans="8:21" ht="15.5" x14ac:dyDescent="0.35">
      <c r="H658" s="2"/>
      <c r="I658" s="1"/>
      <c r="J658" s="1"/>
      <c r="K658" s="1"/>
      <c r="L658" s="1"/>
      <c r="S658" s="1"/>
      <c r="T658" s="1"/>
      <c r="U658" s="1"/>
    </row>
    <row r="659" spans="8:21" ht="15.5" x14ac:dyDescent="0.35">
      <c r="H659" s="2"/>
      <c r="I659" s="1"/>
      <c r="J659" s="1"/>
      <c r="K659" s="1"/>
      <c r="L659" s="1"/>
      <c r="S659" s="1"/>
      <c r="T659" s="1"/>
      <c r="U659" s="1"/>
    </row>
    <row r="660" spans="8:21" ht="15.5" x14ac:dyDescent="0.35">
      <c r="H660" s="2"/>
      <c r="I660" s="1"/>
      <c r="J660" s="1"/>
      <c r="K660" s="1"/>
      <c r="L660" s="1"/>
      <c r="S660" s="1"/>
      <c r="T660" s="1"/>
      <c r="U660" s="1"/>
    </row>
    <row r="661" spans="8:21" ht="15.5" x14ac:dyDescent="0.35">
      <c r="H661" s="2"/>
      <c r="I661" s="1"/>
      <c r="J661" s="1"/>
      <c r="K661" s="1"/>
      <c r="L661" s="1"/>
      <c r="S661" s="1"/>
      <c r="T661" s="1"/>
      <c r="U661" s="1"/>
    </row>
    <row r="662" spans="8:21" ht="15.5" x14ac:dyDescent="0.35">
      <c r="H662" s="2"/>
      <c r="I662" s="1"/>
      <c r="J662" s="1"/>
      <c r="K662" s="1"/>
      <c r="L662" s="1"/>
      <c r="S662" s="1"/>
      <c r="T662" s="1"/>
      <c r="U662" s="1"/>
    </row>
    <row r="663" spans="8:21" ht="15.5" x14ac:dyDescent="0.35">
      <c r="H663" s="2"/>
      <c r="I663" s="1"/>
      <c r="J663" s="1"/>
      <c r="K663" s="1"/>
      <c r="L663" s="1"/>
      <c r="S663" s="1"/>
      <c r="T663" s="1"/>
      <c r="U663" s="1"/>
    </row>
    <row r="664" spans="8:21" ht="15.5" x14ac:dyDescent="0.35">
      <c r="H664" s="2"/>
      <c r="I664" s="1"/>
      <c r="J664" s="1"/>
      <c r="K664" s="1"/>
      <c r="L664" s="1"/>
      <c r="S664" s="1"/>
      <c r="T664" s="1"/>
      <c r="U664" s="1"/>
    </row>
    <row r="665" spans="8:21" ht="15.5" x14ac:dyDescent="0.35">
      <c r="H665" s="2"/>
      <c r="I665" s="1"/>
      <c r="J665" s="1"/>
      <c r="K665" s="1"/>
      <c r="L665" s="1"/>
      <c r="S665" s="1"/>
      <c r="T665" s="1"/>
      <c r="U665" s="1"/>
    </row>
    <row r="666" spans="8:21" ht="15.5" x14ac:dyDescent="0.35">
      <c r="H666" s="2"/>
      <c r="I666" s="1"/>
      <c r="J666" s="1"/>
      <c r="K666" s="1"/>
      <c r="L666" s="1"/>
      <c r="S666" s="1"/>
      <c r="T666" s="1"/>
      <c r="U666" s="1"/>
    </row>
    <row r="667" spans="8:21" ht="15.5" x14ac:dyDescent="0.35">
      <c r="H667" s="2"/>
      <c r="I667" s="1"/>
      <c r="J667" s="1"/>
      <c r="K667" s="1"/>
      <c r="L667" s="1"/>
      <c r="S667" s="1"/>
      <c r="T667" s="1"/>
      <c r="U667" s="1"/>
    </row>
    <row r="668" spans="8:21" ht="15.5" x14ac:dyDescent="0.35">
      <c r="H668" s="2"/>
      <c r="I668" s="1"/>
      <c r="J668" s="1"/>
      <c r="K668" s="1"/>
      <c r="L668" s="1"/>
      <c r="S668" s="1"/>
      <c r="T668" s="1"/>
      <c r="U668" s="1"/>
    </row>
    <row r="669" spans="8:21" ht="15.5" x14ac:dyDescent="0.35">
      <c r="H669" s="2"/>
      <c r="I669" s="1"/>
      <c r="J669" s="1"/>
      <c r="K669" s="1"/>
      <c r="L669" s="1"/>
      <c r="S669" s="1"/>
      <c r="T669" s="1"/>
      <c r="U669" s="1"/>
    </row>
    <row r="670" spans="8:21" ht="15.5" x14ac:dyDescent="0.35">
      <c r="H670" s="2"/>
      <c r="I670" s="1"/>
      <c r="J670" s="1"/>
      <c r="K670" s="1"/>
      <c r="L670" s="1"/>
      <c r="S670" s="1"/>
      <c r="T670" s="1"/>
      <c r="U670" s="1"/>
    </row>
    <row r="671" spans="8:21" ht="15.5" x14ac:dyDescent="0.35">
      <c r="H671" s="2"/>
      <c r="I671" s="1"/>
      <c r="J671" s="1"/>
      <c r="K671" s="1"/>
      <c r="L671" s="1"/>
      <c r="S671" s="1"/>
      <c r="T671" s="1"/>
      <c r="U671" s="1"/>
    </row>
    <row r="672" spans="8:21" ht="15.5" x14ac:dyDescent="0.35">
      <c r="H672" s="2"/>
      <c r="I672" s="1"/>
      <c r="J672" s="1"/>
      <c r="K672" s="1"/>
      <c r="L672" s="1"/>
      <c r="S672" s="1"/>
      <c r="T672" s="1"/>
      <c r="U672" s="1"/>
    </row>
    <row r="673" spans="8:21" ht="15.5" x14ac:dyDescent="0.35">
      <c r="H673" s="2"/>
      <c r="I673" s="1"/>
      <c r="J673" s="1"/>
      <c r="K673" s="1"/>
      <c r="L673" s="1"/>
      <c r="S673" s="1"/>
      <c r="T673" s="1"/>
      <c r="U673" s="1"/>
    </row>
    <row r="674" spans="8:21" ht="15.5" x14ac:dyDescent="0.35">
      <c r="H674" s="2"/>
      <c r="I674" s="1"/>
      <c r="J674" s="1"/>
      <c r="K674" s="1"/>
      <c r="L674" s="1"/>
      <c r="S674" s="1"/>
      <c r="T674" s="1"/>
      <c r="U674" s="1"/>
    </row>
    <row r="675" spans="8:21" ht="15.5" x14ac:dyDescent="0.35">
      <c r="H675" s="2"/>
      <c r="I675" s="1"/>
      <c r="J675" s="1"/>
      <c r="K675" s="1"/>
      <c r="L675" s="1"/>
      <c r="S675" s="1"/>
      <c r="T675" s="1"/>
      <c r="U675" s="1"/>
    </row>
    <row r="676" spans="8:21" ht="15.5" x14ac:dyDescent="0.35">
      <c r="H676" s="2"/>
      <c r="I676" s="1"/>
      <c r="J676" s="1"/>
      <c r="K676" s="1"/>
      <c r="L676" s="1"/>
      <c r="S676" s="1"/>
      <c r="T676" s="1"/>
      <c r="U676" s="1"/>
    </row>
    <row r="677" spans="8:21" ht="15.5" x14ac:dyDescent="0.35">
      <c r="H677" s="2"/>
      <c r="I677" s="1"/>
      <c r="J677" s="1"/>
      <c r="K677" s="1"/>
      <c r="L677" s="1"/>
      <c r="S677" s="1"/>
      <c r="T677" s="1"/>
      <c r="U677" s="1"/>
    </row>
    <row r="678" spans="8:21" ht="15.5" x14ac:dyDescent="0.35">
      <c r="H678" s="2"/>
      <c r="I678" s="1"/>
      <c r="J678" s="1"/>
      <c r="K678" s="1"/>
      <c r="L678" s="1"/>
      <c r="S678" s="1"/>
      <c r="T678" s="1"/>
      <c r="U678" s="1"/>
    </row>
    <row r="679" spans="8:21" ht="15.5" x14ac:dyDescent="0.35">
      <c r="H679" s="2"/>
      <c r="I679" s="1"/>
      <c r="J679" s="1"/>
      <c r="K679" s="1"/>
      <c r="L679" s="1"/>
      <c r="S679" s="1"/>
      <c r="T679" s="1"/>
      <c r="U679" s="1"/>
    </row>
    <row r="680" spans="8:21" ht="15.5" x14ac:dyDescent="0.35">
      <c r="H680" s="2"/>
      <c r="I680" s="1"/>
      <c r="J680" s="1"/>
      <c r="K680" s="1"/>
      <c r="L680" s="1"/>
      <c r="S680" s="1"/>
      <c r="T680" s="1"/>
      <c r="U680" s="1"/>
    </row>
    <row r="681" spans="8:21" ht="15.5" x14ac:dyDescent="0.35">
      <c r="H681" s="2"/>
      <c r="I681" s="1"/>
      <c r="J681" s="1"/>
      <c r="K681" s="1"/>
      <c r="L681" s="1"/>
      <c r="S681" s="1"/>
      <c r="T681" s="1"/>
      <c r="U681" s="1"/>
    </row>
    <row r="682" spans="8:21" ht="15.5" x14ac:dyDescent="0.35">
      <c r="H682" s="2"/>
      <c r="I682" s="1"/>
      <c r="J682" s="1"/>
      <c r="K682" s="1"/>
      <c r="L682" s="1"/>
      <c r="S682" s="1"/>
      <c r="T682" s="1"/>
      <c r="U682" s="1"/>
    </row>
    <row r="683" spans="8:21" ht="15.5" x14ac:dyDescent="0.35">
      <c r="H683" s="2"/>
      <c r="I683" s="1"/>
      <c r="J683" s="1"/>
      <c r="K683" s="1"/>
      <c r="L683" s="1"/>
      <c r="S683" s="1"/>
      <c r="T683" s="1"/>
      <c r="U683" s="1"/>
    </row>
    <row r="684" spans="8:21" ht="15.5" x14ac:dyDescent="0.35">
      <c r="H684" s="2"/>
      <c r="I684" s="1"/>
      <c r="J684" s="1"/>
      <c r="K684" s="1"/>
      <c r="L684" s="1"/>
      <c r="S684" s="1"/>
      <c r="T684" s="1"/>
      <c r="U684" s="1"/>
    </row>
    <row r="685" spans="8:21" ht="15.5" x14ac:dyDescent="0.35">
      <c r="H685" s="2"/>
      <c r="I685" s="1"/>
      <c r="J685" s="1"/>
      <c r="K685" s="1"/>
      <c r="L685" s="1"/>
      <c r="S685" s="1"/>
      <c r="T685" s="1"/>
      <c r="U685" s="1"/>
    </row>
    <row r="686" spans="8:21" ht="15.5" x14ac:dyDescent="0.35">
      <c r="H686" s="2"/>
      <c r="I686" s="1"/>
      <c r="J686" s="1"/>
      <c r="K686" s="1"/>
      <c r="L686" s="1"/>
      <c r="S686" s="1"/>
      <c r="T686" s="1"/>
      <c r="U686" s="1"/>
    </row>
    <row r="687" spans="8:21" ht="15.5" x14ac:dyDescent="0.35">
      <c r="H687" s="2"/>
      <c r="I687" s="1"/>
      <c r="J687" s="1"/>
      <c r="K687" s="1"/>
      <c r="L687" s="1"/>
      <c r="S687" s="1"/>
      <c r="T687" s="1"/>
      <c r="U687" s="1"/>
    </row>
    <row r="688" spans="8:21" ht="15.5" x14ac:dyDescent="0.35">
      <c r="H688" s="2"/>
      <c r="I688" s="1"/>
      <c r="J688" s="1"/>
      <c r="K688" s="1"/>
      <c r="L688" s="1"/>
      <c r="S688" s="1"/>
      <c r="T688" s="1"/>
      <c r="U688" s="1"/>
    </row>
    <row r="689" spans="8:21" ht="15.5" x14ac:dyDescent="0.35">
      <c r="H689" s="2"/>
      <c r="I689" s="1"/>
      <c r="J689" s="1"/>
      <c r="K689" s="1"/>
      <c r="L689" s="1"/>
      <c r="S689" s="1"/>
      <c r="T689" s="1"/>
      <c r="U689" s="1"/>
    </row>
    <row r="690" spans="8:21" ht="15.5" x14ac:dyDescent="0.35">
      <c r="H690" s="2"/>
      <c r="I690" s="1"/>
      <c r="J690" s="1"/>
      <c r="K690" s="1"/>
      <c r="L690" s="1"/>
      <c r="S690" s="1"/>
      <c r="T690" s="1"/>
      <c r="U690" s="1"/>
    </row>
    <row r="691" spans="8:21" ht="15.5" x14ac:dyDescent="0.35">
      <c r="H691" s="2"/>
      <c r="I691" s="1"/>
      <c r="J691" s="1"/>
      <c r="K691" s="1"/>
      <c r="L691" s="1"/>
      <c r="S691" s="1"/>
      <c r="T691" s="1"/>
      <c r="U691" s="1"/>
    </row>
    <row r="692" spans="8:21" ht="15.5" x14ac:dyDescent="0.35">
      <c r="H692" s="2"/>
      <c r="I692" s="1"/>
      <c r="J692" s="1"/>
      <c r="K692" s="1"/>
      <c r="L692" s="1"/>
      <c r="S692" s="1"/>
      <c r="T692" s="1"/>
      <c r="U692" s="1"/>
    </row>
    <row r="693" spans="8:21" ht="15.5" x14ac:dyDescent="0.35">
      <c r="H693" s="2"/>
      <c r="I693" s="1"/>
      <c r="J693" s="1"/>
      <c r="K693" s="1"/>
      <c r="L693" s="1"/>
      <c r="S693" s="1"/>
      <c r="T693" s="1"/>
      <c r="U693" s="1"/>
    </row>
    <row r="694" spans="8:21" ht="15.5" x14ac:dyDescent="0.35">
      <c r="H694" s="2"/>
      <c r="I694" s="1"/>
      <c r="J694" s="1"/>
      <c r="K694" s="1"/>
      <c r="L694" s="1"/>
      <c r="S694" s="1"/>
      <c r="T694" s="1"/>
      <c r="U694" s="1"/>
    </row>
    <row r="695" spans="8:21" ht="15.5" x14ac:dyDescent="0.35">
      <c r="H695" s="2"/>
      <c r="I695" s="1"/>
      <c r="J695" s="1"/>
      <c r="K695" s="1"/>
      <c r="L695" s="1"/>
      <c r="S695" s="1"/>
      <c r="T695" s="1"/>
      <c r="U695" s="1"/>
    </row>
    <row r="696" spans="8:21" ht="15.5" x14ac:dyDescent="0.35">
      <c r="H696" s="2"/>
      <c r="I696" s="1"/>
      <c r="J696" s="1"/>
      <c r="K696" s="1"/>
      <c r="L696" s="1"/>
      <c r="S696" s="1"/>
      <c r="T696" s="1"/>
      <c r="U696" s="1"/>
    </row>
    <row r="697" spans="8:21" ht="15.5" x14ac:dyDescent="0.35">
      <c r="H697" s="2"/>
      <c r="I697" s="1"/>
      <c r="J697" s="1"/>
      <c r="K697" s="1"/>
      <c r="L697" s="1"/>
      <c r="S697" s="1"/>
      <c r="T697" s="1"/>
      <c r="U697" s="1"/>
    </row>
    <row r="698" spans="8:21" ht="15.5" x14ac:dyDescent="0.35">
      <c r="H698" s="2"/>
      <c r="I698" s="1"/>
      <c r="J698" s="1"/>
      <c r="K698" s="1"/>
      <c r="L698" s="1"/>
      <c r="S698" s="1"/>
      <c r="T698" s="1"/>
      <c r="U698" s="1"/>
    </row>
    <row r="699" spans="8:21" ht="15.5" x14ac:dyDescent="0.35">
      <c r="H699" s="2"/>
      <c r="I699" s="1"/>
      <c r="J699" s="1"/>
      <c r="K699" s="1"/>
      <c r="L699" s="1"/>
      <c r="S699" s="1"/>
      <c r="T699" s="1"/>
      <c r="U699" s="1"/>
    </row>
    <row r="700" spans="8:21" ht="15.5" x14ac:dyDescent="0.35">
      <c r="H700" s="2"/>
      <c r="I700" s="1"/>
      <c r="J700" s="1"/>
      <c r="K700" s="1"/>
      <c r="L700" s="1"/>
      <c r="S700" s="1"/>
      <c r="T700" s="1"/>
      <c r="U700" s="1"/>
    </row>
    <row r="701" spans="8:21" ht="15.5" x14ac:dyDescent="0.35">
      <c r="H701" s="2"/>
      <c r="I701" s="1"/>
      <c r="J701" s="1"/>
      <c r="K701" s="1"/>
      <c r="L701" s="1"/>
      <c r="S701" s="1"/>
      <c r="T701" s="1"/>
      <c r="U701" s="1"/>
    </row>
    <row r="702" spans="8:21" ht="15.5" x14ac:dyDescent="0.35">
      <c r="H702" s="2"/>
      <c r="I702" s="1"/>
      <c r="J702" s="1"/>
      <c r="K702" s="1"/>
      <c r="L702" s="1"/>
      <c r="S702" s="1"/>
      <c r="T702" s="1"/>
      <c r="U702" s="1"/>
    </row>
    <row r="703" spans="8:21" ht="15.5" x14ac:dyDescent="0.35">
      <c r="H703" s="2"/>
      <c r="I703" s="1"/>
      <c r="J703" s="1"/>
      <c r="K703" s="1"/>
      <c r="L703" s="1"/>
      <c r="S703" s="1"/>
      <c r="T703" s="1"/>
      <c r="U703" s="1"/>
    </row>
    <row r="704" spans="8:21" ht="15.5" x14ac:dyDescent="0.35">
      <c r="H704" s="2"/>
      <c r="I704" s="1"/>
      <c r="J704" s="1"/>
      <c r="K704" s="1"/>
      <c r="L704" s="1"/>
      <c r="S704" s="1"/>
      <c r="T704" s="1"/>
      <c r="U704" s="1"/>
    </row>
    <row r="705" spans="8:21" ht="15.5" x14ac:dyDescent="0.35">
      <c r="H705" s="2"/>
      <c r="I705" s="1"/>
      <c r="J705" s="1"/>
      <c r="K705" s="1"/>
      <c r="L705" s="1"/>
      <c r="S705" s="1"/>
      <c r="T705" s="1"/>
      <c r="U705" s="1"/>
    </row>
    <row r="706" spans="8:21" ht="15.5" x14ac:dyDescent="0.35">
      <c r="H706" s="2"/>
      <c r="I706" s="1"/>
      <c r="J706" s="1"/>
      <c r="K706" s="1"/>
      <c r="L706" s="1"/>
      <c r="S706" s="1"/>
      <c r="T706" s="1"/>
      <c r="U706" s="1"/>
    </row>
    <row r="707" spans="8:21" ht="15.5" x14ac:dyDescent="0.35">
      <c r="H707" s="2"/>
      <c r="I707" s="1"/>
      <c r="J707" s="1"/>
      <c r="K707" s="1"/>
      <c r="L707" s="1"/>
      <c r="S707" s="1"/>
      <c r="T707" s="1"/>
      <c r="U707" s="1"/>
    </row>
    <row r="708" spans="8:21" ht="15.5" x14ac:dyDescent="0.35">
      <c r="H708" s="2"/>
      <c r="I708" s="1"/>
      <c r="J708" s="1"/>
      <c r="K708" s="1"/>
      <c r="L708" s="1"/>
      <c r="S708" s="1"/>
      <c r="T708" s="1"/>
      <c r="U708" s="1"/>
    </row>
    <row r="709" spans="8:21" ht="15.5" x14ac:dyDescent="0.35">
      <c r="H709" s="2"/>
      <c r="I709" s="1"/>
      <c r="J709" s="1"/>
      <c r="K709" s="1"/>
      <c r="L709" s="1"/>
      <c r="S709" s="1"/>
      <c r="T709" s="1"/>
      <c r="U709" s="1"/>
    </row>
    <row r="710" spans="8:21" ht="15.5" x14ac:dyDescent="0.35">
      <c r="H710" s="2"/>
      <c r="I710" s="1"/>
      <c r="J710" s="1"/>
      <c r="K710" s="1"/>
      <c r="L710" s="1"/>
      <c r="S710" s="1"/>
      <c r="T710" s="1"/>
      <c r="U710" s="1"/>
    </row>
    <row r="711" spans="8:21" ht="15.5" x14ac:dyDescent="0.35">
      <c r="H711" s="2"/>
      <c r="I711" s="1"/>
      <c r="J711" s="1"/>
      <c r="K711" s="1"/>
      <c r="L711" s="1"/>
      <c r="S711" s="1"/>
      <c r="T711" s="1"/>
      <c r="U711" s="1"/>
    </row>
    <row r="712" spans="8:21" ht="15.5" x14ac:dyDescent="0.35">
      <c r="H712" s="2"/>
      <c r="I712" s="1"/>
      <c r="J712" s="1"/>
      <c r="K712" s="1"/>
      <c r="L712" s="1"/>
      <c r="S712" s="1"/>
      <c r="T712" s="1"/>
      <c r="U712" s="1"/>
    </row>
    <row r="713" spans="8:21" ht="15.5" x14ac:dyDescent="0.35">
      <c r="H713" s="2"/>
      <c r="I713" s="1"/>
      <c r="J713" s="1"/>
      <c r="K713" s="1"/>
      <c r="L713" s="1"/>
      <c r="S713" s="1"/>
      <c r="T713" s="1"/>
      <c r="U713" s="1"/>
    </row>
    <row r="714" spans="8:21" ht="15.5" x14ac:dyDescent="0.35">
      <c r="H714" s="2"/>
      <c r="I714" s="1"/>
      <c r="J714" s="1"/>
      <c r="K714" s="1"/>
      <c r="L714" s="1"/>
      <c r="S714" s="1"/>
      <c r="T714" s="1"/>
      <c r="U714" s="1"/>
    </row>
    <row r="715" spans="8:21" ht="15.5" x14ac:dyDescent="0.35">
      <c r="H715" s="2"/>
      <c r="I715" s="1"/>
      <c r="J715" s="1"/>
      <c r="K715" s="1"/>
      <c r="L715" s="1"/>
      <c r="S715" s="1"/>
      <c r="T715" s="1"/>
      <c r="U715" s="1"/>
    </row>
    <row r="716" spans="8:21" ht="15.5" x14ac:dyDescent="0.35">
      <c r="H716" s="2"/>
      <c r="I716" s="1"/>
      <c r="J716" s="1"/>
      <c r="K716" s="1"/>
      <c r="L716" s="1"/>
      <c r="S716" s="1"/>
      <c r="T716" s="1"/>
      <c r="U716" s="1"/>
    </row>
    <row r="717" spans="8:21" ht="15.5" x14ac:dyDescent="0.35">
      <c r="H717" s="2"/>
      <c r="I717" s="1"/>
      <c r="J717" s="1"/>
      <c r="K717" s="1"/>
      <c r="L717" s="1"/>
      <c r="S717" s="1"/>
      <c r="T717" s="1"/>
      <c r="U717" s="1"/>
    </row>
    <row r="718" spans="8:21" ht="15.5" x14ac:dyDescent="0.35">
      <c r="H718" s="2"/>
      <c r="I718" s="1"/>
      <c r="J718" s="1"/>
      <c r="K718" s="1"/>
      <c r="L718" s="1"/>
      <c r="S718" s="1"/>
      <c r="T718" s="1"/>
      <c r="U718" s="1"/>
    </row>
    <row r="719" spans="8:21" ht="15.5" x14ac:dyDescent="0.35">
      <c r="H719" s="2"/>
      <c r="I719" s="1"/>
      <c r="J719" s="1"/>
      <c r="K719" s="1"/>
      <c r="L719" s="1"/>
      <c r="S719" s="1"/>
      <c r="T719" s="1"/>
      <c r="U719" s="1"/>
    </row>
    <row r="720" spans="8:21" ht="15.5" x14ac:dyDescent="0.35">
      <c r="H720" s="2"/>
      <c r="I720" s="1"/>
      <c r="J720" s="1"/>
      <c r="K720" s="1"/>
      <c r="L720" s="1"/>
      <c r="S720" s="1"/>
      <c r="T720" s="1"/>
      <c r="U720" s="1"/>
    </row>
    <row r="721" spans="8:21" ht="15.5" x14ac:dyDescent="0.35">
      <c r="H721" s="2"/>
      <c r="I721" s="1"/>
      <c r="J721" s="1"/>
      <c r="K721" s="1"/>
      <c r="L721" s="1"/>
      <c r="S721" s="1"/>
      <c r="T721" s="1"/>
      <c r="U721" s="1"/>
    </row>
    <row r="722" spans="8:21" ht="15.5" x14ac:dyDescent="0.35">
      <c r="H722" s="2"/>
      <c r="I722" s="1"/>
      <c r="J722" s="1"/>
      <c r="K722" s="1"/>
      <c r="L722" s="1"/>
      <c r="S722" s="1"/>
      <c r="T722" s="1"/>
      <c r="U722" s="1"/>
    </row>
    <row r="723" spans="8:21" ht="15.5" x14ac:dyDescent="0.35">
      <c r="H723" s="2"/>
      <c r="I723" s="1"/>
      <c r="J723" s="1"/>
      <c r="K723" s="1"/>
      <c r="L723" s="1"/>
      <c r="S723" s="1"/>
      <c r="T723" s="1"/>
      <c r="U723" s="1"/>
    </row>
    <row r="724" spans="8:21" ht="15.5" x14ac:dyDescent="0.35">
      <c r="H724" s="2"/>
      <c r="I724" s="1"/>
      <c r="J724" s="1"/>
      <c r="K724" s="1"/>
      <c r="L724" s="1"/>
      <c r="S724" s="1"/>
      <c r="T724" s="1"/>
      <c r="U724" s="1"/>
    </row>
    <row r="725" spans="8:21" ht="15.5" x14ac:dyDescent="0.35">
      <c r="H725" s="2"/>
      <c r="I725" s="1"/>
      <c r="J725" s="1"/>
      <c r="K725" s="1"/>
      <c r="L725" s="1"/>
      <c r="S725" s="1"/>
      <c r="T725" s="1"/>
      <c r="U725" s="1"/>
    </row>
    <row r="726" spans="8:21" ht="15.5" x14ac:dyDescent="0.35">
      <c r="H726" s="2"/>
      <c r="I726" s="1"/>
      <c r="J726" s="1"/>
      <c r="K726" s="1"/>
      <c r="L726" s="1"/>
      <c r="S726" s="1"/>
      <c r="T726" s="1"/>
      <c r="U726" s="1"/>
    </row>
    <row r="727" spans="8:21" ht="15.5" x14ac:dyDescent="0.35">
      <c r="H727" s="2"/>
      <c r="I727" s="1"/>
      <c r="J727" s="1"/>
      <c r="K727" s="1"/>
      <c r="L727" s="1"/>
      <c r="S727" s="1"/>
      <c r="T727" s="1"/>
      <c r="U727" s="1"/>
    </row>
    <row r="728" spans="8:21" ht="15.5" x14ac:dyDescent="0.35">
      <c r="H728" s="2"/>
      <c r="I728" s="1"/>
      <c r="J728" s="1"/>
      <c r="K728" s="1"/>
      <c r="L728" s="1"/>
      <c r="S728" s="1"/>
      <c r="T728" s="1"/>
      <c r="U728" s="1"/>
    </row>
    <row r="729" spans="8:21" ht="15.5" x14ac:dyDescent="0.35">
      <c r="H729" s="2"/>
      <c r="I729" s="1"/>
      <c r="J729" s="1"/>
      <c r="K729" s="1"/>
      <c r="L729" s="1"/>
      <c r="S729" s="1"/>
      <c r="T729" s="1"/>
      <c r="U729" s="1"/>
    </row>
    <row r="730" spans="8:21" ht="15.5" x14ac:dyDescent="0.35">
      <c r="H730" s="2"/>
      <c r="I730" s="1"/>
      <c r="J730" s="1"/>
      <c r="K730" s="1"/>
      <c r="L730" s="1"/>
      <c r="S730" s="1"/>
      <c r="T730" s="1"/>
      <c r="U730" s="1"/>
    </row>
    <row r="731" spans="8:21" ht="15.5" x14ac:dyDescent="0.35">
      <c r="H731" s="2"/>
      <c r="I731" s="1"/>
      <c r="J731" s="1"/>
      <c r="K731" s="1"/>
      <c r="L731" s="1"/>
      <c r="S731" s="1"/>
      <c r="T731" s="1"/>
      <c r="U731" s="1"/>
    </row>
    <row r="732" spans="8:21" ht="15.5" x14ac:dyDescent="0.35">
      <c r="H732" s="2"/>
      <c r="I732" s="1"/>
      <c r="J732" s="1"/>
      <c r="K732" s="1"/>
      <c r="L732" s="1"/>
      <c r="S732" s="1"/>
      <c r="T732" s="1"/>
      <c r="U732" s="1"/>
    </row>
    <row r="733" spans="8:21" ht="15.5" x14ac:dyDescent="0.35">
      <c r="H733" s="2"/>
      <c r="I733" s="1"/>
      <c r="J733" s="1"/>
      <c r="K733" s="1"/>
      <c r="L733" s="1"/>
      <c r="S733" s="1"/>
      <c r="T733" s="1"/>
      <c r="U733" s="1"/>
    </row>
    <row r="734" spans="8:21" ht="15.5" x14ac:dyDescent="0.35">
      <c r="H734" s="2"/>
      <c r="I734" s="1"/>
      <c r="J734" s="1"/>
      <c r="K734" s="1"/>
      <c r="L734" s="1"/>
      <c r="S734" s="1"/>
      <c r="T734" s="1"/>
      <c r="U734" s="1"/>
    </row>
    <row r="735" spans="8:21" ht="15.5" x14ac:dyDescent="0.35">
      <c r="H735" s="2"/>
      <c r="I735" s="1"/>
      <c r="J735" s="1"/>
      <c r="K735" s="1"/>
      <c r="L735" s="1"/>
      <c r="S735" s="1"/>
      <c r="T735" s="1"/>
      <c r="U735" s="1"/>
    </row>
    <row r="736" spans="8:21" ht="15.5" x14ac:dyDescent="0.35">
      <c r="H736" s="2"/>
      <c r="I736" s="1"/>
      <c r="J736" s="1"/>
      <c r="K736" s="1"/>
      <c r="L736" s="1"/>
      <c r="S736" s="1"/>
      <c r="T736" s="1"/>
      <c r="U736" s="1"/>
    </row>
    <row r="737" spans="8:21" ht="15.5" x14ac:dyDescent="0.35">
      <c r="H737" s="2"/>
      <c r="I737" s="1"/>
      <c r="J737" s="1"/>
      <c r="K737" s="1"/>
      <c r="L737" s="1"/>
      <c r="S737" s="1"/>
      <c r="T737" s="1"/>
      <c r="U737" s="1"/>
    </row>
    <row r="738" spans="8:21" ht="15.5" x14ac:dyDescent="0.35">
      <c r="H738" s="2"/>
      <c r="I738" s="1"/>
      <c r="J738" s="1"/>
      <c r="K738" s="1"/>
      <c r="L738" s="1"/>
      <c r="S738" s="1"/>
      <c r="T738" s="1"/>
      <c r="U738" s="1"/>
    </row>
    <row r="739" spans="8:21" ht="15.5" x14ac:dyDescent="0.35">
      <c r="H739" s="2"/>
      <c r="I739" s="1"/>
      <c r="J739" s="1"/>
      <c r="K739" s="1"/>
      <c r="L739" s="1"/>
      <c r="S739" s="1"/>
      <c r="T739" s="1"/>
      <c r="U739" s="1"/>
    </row>
    <row r="740" spans="8:21" ht="15.5" x14ac:dyDescent="0.35">
      <c r="H740" s="2"/>
      <c r="I740" s="1"/>
      <c r="J740" s="1"/>
      <c r="K740" s="1"/>
      <c r="L740" s="1"/>
      <c r="S740" s="1"/>
      <c r="T740" s="1"/>
      <c r="U740" s="1"/>
    </row>
    <row r="741" spans="8:21" ht="15.5" x14ac:dyDescent="0.35">
      <c r="H741" s="2"/>
      <c r="I741" s="1"/>
      <c r="J741" s="1"/>
      <c r="K741" s="1"/>
      <c r="L741" s="1"/>
      <c r="S741" s="1"/>
      <c r="T741" s="1"/>
      <c r="U741" s="1"/>
    </row>
    <row r="742" spans="8:21" ht="15.5" x14ac:dyDescent="0.35">
      <c r="H742" s="2"/>
      <c r="I742" s="1"/>
      <c r="J742" s="1"/>
      <c r="K742" s="1"/>
      <c r="L742" s="1"/>
      <c r="S742" s="1"/>
      <c r="T742" s="1"/>
      <c r="U742" s="1"/>
    </row>
    <row r="743" spans="8:21" ht="15.5" x14ac:dyDescent="0.35">
      <c r="H743" s="2"/>
      <c r="I743" s="1"/>
      <c r="J743" s="1"/>
      <c r="K743" s="1"/>
      <c r="L743" s="1"/>
      <c r="S743" s="1"/>
      <c r="T743" s="1"/>
      <c r="U743" s="1"/>
    </row>
    <row r="744" spans="8:21" ht="15.5" x14ac:dyDescent="0.35">
      <c r="H744" s="2"/>
      <c r="I744" s="1"/>
      <c r="J744" s="1"/>
      <c r="K744" s="1"/>
      <c r="L744" s="1"/>
      <c r="S744" s="1"/>
      <c r="T744" s="1"/>
      <c r="U744" s="1"/>
    </row>
    <row r="745" spans="8:21" ht="15.5" x14ac:dyDescent="0.35">
      <c r="H745" s="2"/>
      <c r="I745" s="1"/>
      <c r="J745" s="1"/>
      <c r="K745" s="1"/>
      <c r="L745" s="1"/>
      <c r="S745" s="1"/>
      <c r="T745" s="1"/>
      <c r="U745" s="1"/>
    </row>
    <row r="746" spans="8:21" ht="15.5" x14ac:dyDescent="0.35">
      <c r="H746" s="2"/>
      <c r="I746" s="1"/>
      <c r="J746" s="1"/>
      <c r="K746" s="1"/>
      <c r="L746" s="1"/>
      <c r="S746" s="1"/>
      <c r="T746" s="1"/>
      <c r="U746" s="1"/>
    </row>
    <row r="747" spans="8:21" ht="15.5" x14ac:dyDescent="0.35">
      <c r="H747" s="2"/>
      <c r="I747" s="1"/>
      <c r="J747" s="1"/>
      <c r="K747" s="1"/>
      <c r="L747" s="1"/>
      <c r="S747" s="1"/>
      <c r="T747" s="1"/>
      <c r="U747" s="1"/>
    </row>
    <row r="748" spans="8:21" ht="15.5" x14ac:dyDescent="0.35">
      <c r="H748" s="2"/>
      <c r="I748" s="1"/>
      <c r="J748" s="1"/>
      <c r="K748" s="1"/>
      <c r="L748" s="1"/>
      <c r="S748" s="1"/>
      <c r="T748" s="1"/>
      <c r="U748" s="1"/>
    </row>
    <row r="749" spans="8:21" ht="15.5" x14ac:dyDescent="0.35">
      <c r="H749" s="2"/>
      <c r="I749" s="1"/>
      <c r="J749" s="1"/>
      <c r="K749" s="1"/>
      <c r="L749" s="1"/>
      <c r="S749" s="1"/>
      <c r="T749" s="1"/>
      <c r="U749" s="1"/>
    </row>
    <row r="750" spans="8:21" ht="15.5" x14ac:dyDescent="0.35">
      <c r="H750" s="2"/>
      <c r="I750" s="1"/>
      <c r="J750" s="1"/>
      <c r="K750" s="1"/>
      <c r="L750" s="1"/>
      <c r="S750" s="1"/>
      <c r="T750" s="1"/>
      <c r="U750" s="1"/>
    </row>
    <row r="751" spans="8:21" ht="15.5" x14ac:dyDescent="0.35">
      <c r="H751" s="2"/>
      <c r="I751" s="1"/>
      <c r="J751" s="1"/>
      <c r="K751" s="1"/>
      <c r="L751" s="1"/>
      <c r="S751" s="1"/>
      <c r="T751" s="1"/>
      <c r="U751" s="1"/>
    </row>
    <row r="752" spans="8:21" ht="15.5" x14ac:dyDescent="0.35">
      <c r="H752" s="2"/>
      <c r="I752" s="1"/>
      <c r="J752" s="1"/>
      <c r="K752" s="1"/>
      <c r="L752" s="1"/>
      <c r="S752" s="1"/>
      <c r="T752" s="1"/>
      <c r="U752" s="1"/>
    </row>
    <row r="753" spans="8:21" ht="15.5" x14ac:dyDescent="0.35">
      <c r="H753" s="2"/>
      <c r="I753" s="1"/>
      <c r="J753" s="1"/>
      <c r="K753" s="1"/>
      <c r="L753" s="1"/>
      <c r="S753" s="1"/>
      <c r="T753" s="1"/>
      <c r="U753" s="1"/>
    </row>
    <row r="754" spans="8:21" ht="15.5" x14ac:dyDescent="0.35">
      <c r="H754" s="2"/>
      <c r="I754" s="1"/>
      <c r="J754" s="1"/>
      <c r="K754" s="1"/>
      <c r="L754" s="1"/>
      <c r="S754" s="1"/>
      <c r="T754" s="1"/>
      <c r="U754" s="1"/>
    </row>
    <row r="755" spans="8:21" ht="15.5" x14ac:dyDescent="0.35">
      <c r="H755" s="2"/>
      <c r="I755" s="1"/>
      <c r="J755" s="1"/>
      <c r="K755" s="1"/>
      <c r="L755" s="1"/>
      <c r="S755" s="1"/>
      <c r="T755" s="1"/>
      <c r="U755" s="1"/>
    </row>
    <row r="756" spans="8:21" ht="15.5" x14ac:dyDescent="0.35">
      <c r="H756" s="2"/>
      <c r="I756" s="1"/>
      <c r="J756" s="1"/>
      <c r="K756" s="1"/>
      <c r="L756" s="1"/>
      <c r="S756" s="1"/>
      <c r="T756" s="1"/>
      <c r="U756" s="1"/>
    </row>
    <row r="757" spans="8:21" ht="15.5" x14ac:dyDescent="0.35">
      <c r="H757" s="2"/>
      <c r="I757" s="1"/>
      <c r="J757" s="1"/>
      <c r="K757" s="1"/>
      <c r="L757" s="1"/>
      <c r="S757" s="1"/>
      <c r="T757" s="1"/>
      <c r="U757" s="1"/>
    </row>
    <row r="758" spans="8:21" ht="15.5" x14ac:dyDescent="0.35">
      <c r="H758" s="2"/>
      <c r="I758" s="1"/>
      <c r="J758" s="1"/>
      <c r="K758" s="1"/>
      <c r="L758" s="1"/>
      <c r="S758" s="1"/>
      <c r="T758" s="1"/>
      <c r="U758" s="1"/>
    </row>
    <row r="759" spans="8:21" ht="15.5" x14ac:dyDescent="0.35">
      <c r="H759" s="2"/>
      <c r="I759" s="1"/>
      <c r="J759" s="1"/>
      <c r="K759" s="1"/>
      <c r="L759" s="1"/>
      <c r="S759" s="1"/>
      <c r="T759" s="1"/>
      <c r="U759" s="1"/>
    </row>
    <row r="760" spans="8:21" ht="15.5" x14ac:dyDescent="0.35">
      <c r="H760" s="2"/>
      <c r="I760" s="1"/>
      <c r="J760" s="1"/>
      <c r="K760" s="1"/>
      <c r="L760" s="1"/>
      <c r="S760" s="1"/>
      <c r="T760" s="1"/>
      <c r="U760" s="1"/>
    </row>
    <row r="761" spans="8:21" ht="15.5" x14ac:dyDescent="0.35">
      <c r="H761" s="2"/>
      <c r="I761" s="1"/>
      <c r="J761" s="1"/>
      <c r="K761" s="1"/>
      <c r="L761" s="1"/>
      <c r="S761" s="1"/>
      <c r="T761" s="1"/>
      <c r="U761" s="1"/>
    </row>
    <row r="762" spans="8:21" ht="15.5" x14ac:dyDescent="0.35">
      <c r="H762" s="2"/>
      <c r="I762" s="1"/>
      <c r="J762" s="1"/>
      <c r="K762" s="1"/>
      <c r="L762" s="1"/>
      <c r="S762" s="1"/>
      <c r="T762" s="1"/>
      <c r="U762" s="1"/>
    </row>
    <row r="763" spans="8:21" ht="15.5" x14ac:dyDescent="0.35">
      <c r="H763" s="2"/>
      <c r="I763" s="1"/>
      <c r="J763" s="1"/>
      <c r="K763" s="1"/>
      <c r="L763" s="1"/>
      <c r="S763" s="1"/>
      <c r="T763" s="1"/>
      <c r="U763" s="1"/>
    </row>
    <row r="764" spans="8:21" ht="15.5" x14ac:dyDescent="0.35">
      <c r="H764" s="2"/>
      <c r="I764" s="1"/>
      <c r="J764" s="1"/>
      <c r="K764" s="1"/>
      <c r="L764" s="1"/>
      <c r="S764" s="1"/>
      <c r="T764" s="1"/>
      <c r="U764" s="1"/>
    </row>
    <row r="765" spans="8:21" ht="15.5" x14ac:dyDescent="0.35">
      <c r="H765" s="2"/>
      <c r="I765" s="1"/>
      <c r="J765" s="1"/>
      <c r="K765" s="1"/>
      <c r="L765" s="1"/>
      <c r="S765" s="1"/>
      <c r="T765" s="1"/>
      <c r="U765" s="1"/>
    </row>
    <row r="766" spans="8:21" ht="15.5" x14ac:dyDescent="0.35">
      <c r="H766" s="2"/>
      <c r="I766" s="1"/>
      <c r="J766" s="1"/>
      <c r="K766" s="1"/>
      <c r="L766" s="1"/>
      <c r="S766" s="1"/>
      <c r="T766" s="1"/>
      <c r="U766" s="1"/>
    </row>
    <row r="767" spans="8:21" ht="15.5" x14ac:dyDescent="0.35">
      <c r="H767" s="2"/>
      <c r="I767" s="1"/>
      <c r="J767" s="1"/>
      <c r="K767" s="1"/>
      <c r="L767" s="1"/>
      <c r="S767" s="1"/>
      <c r="T767" s="1"/>
      <c r="U767" s="1"/>
    </row>
    <row r="768" spans="8:21" ht="15.5" x14ac:dyDescent="0.35">
      <c r="H768" s="2"/>
      <c r="I768" s="1"/>
      <c r="J768" s="1"/>
      <c r="K768" s="1"/>
      <c r="L768" s="1"/>
      <c r="S768" s="1"/>
      <c r="T768" s="1"/>
      <c r="U768" s="1"/>
    </row>
    <row r="769" spans="8:21" ht="15.5" x14ac:dyDescent="0.35">
      <c r="H769" s="2"/>
      <c r="I769" s="1"/>
      <c r="J769" s="1"/>
      <c r="K769" s="1"/>
      <c r="L769" s="1"/>
      <c r="S769" s="1"/>
      <c r="T769" s="1"/>
      <c r="U769" s="1"/>
    </row>
    <row r="770" spans="8:21" ht="15.5" x14ac:dyDescent="0.35">
      <c r="H770" s="2"/>
      <c r="I770" s="1"/>
      <c r="J770" s="1"/>
      <c r="K770" s="1"/>
      <c r="L770" s="1"/>
      <c r="S770" s="1"/>
      <c r="T770" s="1"/>
      <c r="U770" s="1"/>
    </row>
    <row r="771" spans="8:21" ht="15.5" x14ac:dyDescent="0.35">
      <c r="H771" s="2"/>
      <c r="I771" s="1"/>
      <c r="J771" s="1"/>
      <c r="K771" s="1"/>
      <c r="L771" s="1"/>
      <c r="S771" s="1"/>
      <c r="T771" s="1"/>
      <c r="U771" s="1"/>
    </row>
    <row r="772" spans="8:21" ht="15.5" x14ac:dyDescent="0.35">
      <c r="H772" s="2"/>
      <c r="I772" s="1"/>
      <c r="J772" s="1"/>
      <c r="K772" s="1"/>
      <c r="L772" s="1"/>
      <c r="S772" s="1"/>
      <c r="T772" s="1"/>
      <c r="U772" s="1"/>
    </row>
    <row r="773" spans="8:21" ht="15.5" x14ac:dyDescent="0.35">
      <c r="H773" s="2"/>
      <c r="I773" s="1"/>
      <c r="J773" s="1"/>
      <c r="K773" s="1"/>
      <c r="L773" s="1"/>
      <c r="S773" s="1"/>
      <c r="T773" s="1"/>
      <c r="U773" s="1"/>
    </row>
    <row r="774" spans="8:21" ht="15.5" x14ac:dyDescent="0.35">
      <c r="H774" s="2"/>
      <c r="I774" s="1"/>
      <c r="J774" s="1"/>
      <c r="K774" s="1"/>
      <c r="L774" s="1"/>
      <c r="S774" s="1"/>
      <c r="T774" s="1"/>
      <c r="U774" s="1"/>
    </row>
    <row r="775" spans="8:21" ht="15.5" x14ac:dyDescent="0.35">
      <c r="H775" s="2"/>
      <c r="I775" s="1"/>
      <c r="J775" s="1"/>
      <c r="K775" s="1"/>
      <c r="L775" s="1"/>
      <c r="S775" s="1"/>
      <c r="T775" s="1"/>
      <c r="U775" s="1"/>
    </row>
    <row r="776" spans="8:21" ht="15.5" x14ac:dyDescent="0.35">
      <c r="H776" s="2"/>
      <c r="I776" s="1"/>
      <c r="J776" s="1"/>
      <c r="K776" s="1"/>
      <c r="L776" s="1"/>
      <c r="S776" s="1"/>
      <c r="T776" s="1"/>
      <c r="U776" s="1"/>
    </row>
    <row r="777" spans="8:21" ht="15.5" x14ac:dyDescent="0.35">
      <c r="H777" s="2"/>
      <c r="I777" s="1"/>
      <c r="J777" s="1"/>
      <c r="K777" s="1"/>
      <c r="L777" s="1"/>
      <c r="S777" s="1"/>
      <c r="T777" s="1"/>
      <c r="U777" s="1"/>
    </row>
    <row r="778" spans="8:21" ht="15.5" x14ac:dyDescent="0.35">
      <c r="H778" s="2"/>
      <c r="I778" s="1"/>
      <c r="J778" s="1"/>
      <c r="K778" s="1"/>
      <c r="L778" s="1"/>
      <c r="S778" s="1"/>
      <c r="T778" s="1"/>
      <c r="U778" s="1"/>
    </row>
    <row r="779" spans="8:21" ht="15.5" x14ac:dyDescent="0.35">
      <c r="H779" s="2"/>
      <c r="I779" s="1"/>
      <c r="J779" s="1"/>
      <c r="K779" s="1"/>
      <c r="L779" s="1"/>
      <c r="S779" s="1"/>
      <c r="T779" s="1"/>
      <c r="U779" s="1"/>
    </row>
    <row r="780" spans="8:21" ht="15.5" x14ac:dyDescent="0.35">
      <c r="H780" s="2"/>
      <c r="I780" s="1"/>
      <c r="J780" s="1"/>
      <c r="K780" s="1"/>
      <c r="L780" s="1"/>
      <c r="S780" s="1"/>
      <c r="T780" s="1"/>
      <c r="U780" s="1"/>
    </row>
    <row r="781" spans="8:21" ht="15.5" x14ac:dyDescent="0.35">
      <c r="H781" s="2"/>
      <c r="I781" s="1"/>
      <c r="J781" s="1"/>
      <c r="K781" s="1"/>
      <c r="L781" s="1"/>
      <c r="S781" s="1"/>
      <c r="T781" s="1"/>
      <c r="U781" s="1"/>
    </row>
    <row r="782" spans="8:21" ht="15.5" x14ac:dyDescent="0.35">
      <c r="H782" s="2"/>
      <c r="I782" s="1"/>
      <c r="J782" s="1"/>
      <c r="K782" s="1"/>
      <c r="L782" s="1"/>
      <c r="S782" s="1"/>
      <c r="T782" s="1"/>
      <c r="U782" s="1"/>
    </row>
    <row r="783" spans="8:21" ht="15.5" x14ac:dyDescent="0.35">
      <c r="H783" s="2"/>
      <c r="I783" s="1"/>
      <c r="J783" s="1"/>
      <c r="K783" s="1"/>
      <c r="L783" s="1"/>
      <c r="S783" s="1"/>
      <c r="T783" s="1"/>
      <c r="U783" s="1"/>
    </row>
    <row r="784" spans="8:21" ht="15.5" x14ac:dyDescent="0.35">
      <c r="H784" s="2"/>
      <c r="I784" s="1"/>
      <c r="J784" s="1"/>
      <c r="K784" s="1"/>
      <c r="L784" s="1"/>
      <c r="S784" s="1"/>
      <c r="T784" s="1"/>
      <c r="U784" s="1"/>
    </row>
    <row r="785" spans="8:21" ht="15.5" x14ac:dyDescent="0.35">
      <c r="H785" s="2"/>
      <c r="I785" s="1"/>
      <c r="J785" s="1"/>
      <c r="K785" s="1"/>
      <c r="L785" s="1"/>
      <c r="S785" s="1"/>
      <c r="T785" s="1"/>
      <c r="U785" s="1"/>
    </row>
    <row r="786" spans="8:21" ht="15.5" x14ac:dyDescent="0.35">
      <c r="H786" s="2"/>
      <c r="I786" s="1"/>
      <c r="J786" s="1"/>
      <c r="K786" s="1"/>
      <c r="L786" s="1"/>
      <c r="S786" s="1"/>
      <c r="T786" s="1"/>
      <c r="U786" s="1"/>
    </row>
    <row r="787" spans="8:21" ht="15.5" x14ac:dyDescent="0.35">
      <c r="H787" s="2"/>
      <c r="I787" s="1"/>
      <c r="J787" s="1"/>
      <c r="K787" s="1"/>
      <c r="L787" s="1"/>
      <c r="S787" s="1"/>
      <c r="T787" s="1"/>
      <c r="U787" s="1"/>
    </row>
    <row r="788" spans="8:21" ht="15.5" x14ac:dyDescent="0.35">
      <c r="H788" s="2"/>
      <c r="I788" s="1"/>
      <c r="J788" s="1"/>
      <c r="K788" s="1"/>
      <c r="L788" s="1"/>
      <c r="S788" s="1"/>
      <c r="T788" s="1"/>
      <c r="U788" s="1"/>
    </row>
    <row r="789" spans="8:21" ht="15.5" x14ac:dyDescent="0.35">
      <c r="H789" s="2"/>
      <c r="I789" s="1"/>
      <c r="J789" s="1"/>
      <c r="K789" s="1"/>
      <c r="L789" s="1"/>
      <c r="S789" s="1"/>
      <c r="T789" s="1"/>
      <c r="U789" s="1"/>
    </row>
    <row r="790" spans="8:21" ht="15.5" x14ac:dyDescent="0.35">
      <c r="H790" s="2"/>
      <c r="I790" s="1"/>
      <c r="J790" s="1"/>
      <c r="K790" s="1"/>
      <c r="L790" s="1"/>
      <c r="S790" s="1"/>
      <c r="T790" s="1"/>
      <c r="U790" s="1"/>
    </row>
    <row r="791" spans="8:21" ht="15.5" x14ac:dyDescent="0.35">
      <c r="H791" s="2"/>
      <c r="I791" s="1"/>
      <c r="J791" s="1"/>
      <c r="K791" s="1"/>
      <c r="L791" s="1"/>
      <c r="S791" s="1"/>
      <c r="T791" s="1"/>
      <c r="U791" s="1"/>
    </row>
    <row r="792" spans="8:21" ht="15.5" x14ac:dyDescent="0.35">
      <c r="H792" s="2"/>
      <c r="I792" s="1"/>
      <c r="J792" s="1"/>
      <c r="K792" s="1"/>
      <c r="L792" s="1"/>
      <c r="S792" s="1"/>
      <c r="T792" s="1"/>
      <c r="U792" s="1"/>
    </row>
    <row r="793" spans="8:21" ht="15.5" x14ac:dyDescent="0.35">
      <c r="H793" s="2"/>
      <c r="I793" s="1"/>
      <c r="J793" s="1"/>
      <c r="K793" s="1"/>
      <c r="L793" s="1"/>
      <c r="S793" s="1"/>
      <c r="T793" s="1"/>
      <c r="U793" s="1"/>
    </row>
    <row r="794" spans="8:21" ht="15.5" x14ac:dyDescent="0.35">
      <c r="H794" s="2"/>
      <c r="I794" s="1"/>
      <c r="J794" s="1"/>
      <c r="K794" s="1"/>
      <c r="L794" s="1"/>
      <c r="S794" s="1"/>
      <c r="T794" s="1"/>
      <c r="U794" s="1"/>
    </row>
    <row r="795" spans="8:21" ht="15.5" x14ac:dyDescent="0.35">
      <c r="H795" s="2"/>
      <c r="I795" s="1"/>
      <c r="J795" s="1"/>
      <c r="K795" s="1"/>
      <c r="L795" s="1"/>
      <c r="S795" s="1"/>
      <c r="T795" s="1"/>
      <c r="U795" s="1"/>
    </row>
    <row r="796" spans="8:21" ht="15.5" x14ac:dyDescent="0.35">
      <c r="H796" s="2"/>
      <c r="I796" s="1"/>
      <c r="J796" s="1"/>
      <c r="K796" s="1"/>
      <c r="L796" s="1"/>
      <c r="S796" s="1"/>
      <c r="T796" s="1"/>
      <c r="U796" s="1"/>
    </row>
    <row r="797" spans="8:21" ht="15.5" x14ac:dyDescent="0.35">
      <c r="H797" s="2"/>
      <c r="I797" s="1"/>
      <c r="J797" s="1"/>
      <c r="K797" s="1"/>
      <c r="L797" s="1"/>
      <c r="S797" s="1"/>
      <c r="T797" s="1"/>
      <c r="U797" s="1"/>
    </row>
    <row r="798" spans="8:21" ht="15.5" x14ac:dyDescent="0.35">
      <c r="H798" s="2"/>
      <c r="I798" s="1"/>
      <c r="J798" s="1"/>
      <c r="K798" s="1"/>
      <c r="L798" s="1"/>
      <c r="S798" s="1"/>
      <c r="T798" s="1"/>
      <c r="U798" s="1"/>
    </row>
    <row r="799" spans="8:21" ht="15.5" x14ac:dyDescent="0.35">
      <c r="H799" s="2"/>
      <c r="I799" s="1"/>
      <c r="J799" s="1"/>
      <c r="K799" s="1"/>
      <c r="L799" s="1"/>
      <c r="S799" s="1"/>
      <c r="T799" s="1"/>
      <c r="U799" s="1"/>
    </row>
    <row r="800" spans="8:21" ht="15.5" x14ac:dyDescent="0.35">
      <c r="H800" s="2"/>
      <c r="I800" s="1"/>
      <c r="J800" s="1"/>
      <c r="K800" s="1"/>
      <c r="L800" s="1"/>
      <c r="S800" s="1"/>
      <c r="T800" s="1"/>
      <c r="U800" s="1"/>
    </row>
    <row r="801" spans="8:21" ht="15.5" x14ac:dyDescent="0.35">
      <c r="H801" s="2"/>
      <c r="I801" s="1"/>
      <c r="J801" s="1"/>
      <c r="K801" s="1"/>
      <c r="L801" s="1"/>
      <c r="S801" s="1"/>
      <c r="T801" s="1"/>
      <c r="U801" s="1"/>
    </row>
    <row r="802" spans="8:21" ht="15.5" x14ac:dyDescent="0.35">
      <c r="H802" s="2"/>
      <c r="I802" s="1"/>
      <c r="J802" s="1"/>
      <c r="K802" s="1"/>
      <c r="L802" s="1"/>
      <c r="S802" s="1"/>
      <c r="T802" s="1"/>
      <c r="U802" s="1"/>
    </row>
    <row r="803" spans="8:21" ht="15.5" x14ac:dyDescent="0.35">
      <c r="H803" s="2"/>
      <c r="I803" s="1"/>
      <c r="J803" s="1"/>
      <c r="K803" s="1"/>
      <c r="L803" s="1"/>
      <c r="S803" s="1"/>
      <c r="T803" s="1"/>
      <c r="U803" s="1"/>
    </row>
    <row r="804" spans="8:21" ht="15.5" x14ac:dyDescent="0.35">
      <c r="H804" s="2"/>
      <c r="I804" s="1"/>
      <c r="J804" s="1"/>
      <c r="K804" s="1"/>
      <c r="L804" s="1"/>
      <c r="S804" s="1"/>
      <c r="T804" s="1"/>
      <c r="U804" s="1"/>
    </row>
    <row r="805" spans="8:21" ht="15.5" x14ac:dyDescent="0.35">
      <c r="H805" s="2"/>
      <c r="I805" s="1"/>
      <c r="J805" s="1"/>
      <c r="K805" s="1"/>
      <c r="L805" s="1"/>
      <c r="S805" s="1"/>
      <c r="T805" s="1"/>
      <c r="U805" s="1"/>
    </row>
    <row r="806" spans="8:21" ht="15.5" x14ac:dyDescent="0.35">
      <c r="H806" s="2"/>
      <c r="I806" s="1"/>
      <c r="J806" s="1"/>
      <c r="K806" s="1"/>
      <c r="L806" s="1"/>
      <c r="S806" s="1"/>
      <c r="T806" s="1"/>
      <c r="U806" s="1"/>
    </row>
    <row r="807" spans="8:21" ht="15.5" x14ac:dyDescent="0.35">
      <c r="H807" s="2"/>
      <c r="I807" s="1"/>
      <c r="J807" s="1"/>
      <c r="K807" s="1"/>
      <c r="L807" s="1"/>
      <c r="S807" s="1"/>
      <c r="T807" s="1"/>
      <c r="U807" s="1"/>
    </row>
    <row r="808" spans="8:21" ht="15.5" x14ac:dyDescent="0.35">
      <c r="H808" s="2"/>
      <c r="I808" s="1"/>
      <c r="J808" s="1"/>
      <c r="K808" s="1"/>
      <c r="L808" s="1"/>
      <c r="S808" s="1"/>
      <c r="T808" s="1"/>
      <c r="U808" s="1"/>
    </row>
    <row r="809" spans="8:21" ht="15.5" x14ac:dyDescent="0.35">
      <c r="H809" s="2"/>
      <c r="I809" s="1"/>
      <c r="J809" s="1"/>
      <c r="K809" s="1"/>
      <c r="L809" s="1"/>
      <c r="S809" s="1"/>
      <c r="T809" s="1"/>
      <c r="U809" s="1"/>
    </row>
    <row r="810" spans="8:21" ht="15.5" x14ac:dyDescent="0.35">
      <c r="H810" s="2"/>
      <c r="I810" s="1"/>
      <c r="J810" s="1"/>
      <c r="K810" s="1"/>
      <c r="L810" s="1"/>
      <c r="S810" s="1"/>
      <c r="T810" s="1"/>
      <c r="U810" s="1"/>
    </row>
    <row r="811" spans="8:21" ht="15.5" x14ac:dyDescent="0.35">
      <c r="H811" s="2"/>
      <c r="I811" s="1"/>
      <c r="J811" s="1"/>
      <c r="K811" s="1"/>
      <c r="L811" s="1"/>
      <c r="S811" s="1"/>
      <c r="T811" s="1"/>
      <c r="U811" s="1"/>
    </row>
    <row r="812" spans="8:21" ht="15.5" x14ac:dyDescent="0.35">
      <c r="H812" s="2"/>
      <c r="I812" s="1"/>
      <c r="J812" s="1"/>
      <c r="K812" s="1"/>
      <c r="L812" s="1"/>
      <c r="S812" s="1"/>
      <c r="T812" s="1"/>
      <c r="U812" s="1"/>
    </row>
    <row r="813" spans="8:21" ht="15.5" x14ac:dyDescent="0.35">
      <c r="H813" s="2"/>
      <c r="I813" s="1"/>
      <c r="J813" s="1"/>
      <c r="K813" s="1"/>
      <c r="L813" s="1"/>
      <c r="S813" s="1"/>
      <c r="T813" s="1"/>
      <c r="U813" s="1"/>
    </row>
    <row r="814" spans="8:21" ht="15.5" x14ac:dyDescent="0.35">
      <c r="H814" s="2"/>
      <c r="I814" s="1"/>
      <c r="J814" s="1"/>
      <c r="K814" s="1"/>
      <c r="L814" s="1"/>
      <c r="S814" s="1"/>
      <c r="T814" s="1"/>
      <c r="U814" s="1"/>
    </row>
    <row r="815" spans="8:21" ht="15.5" x14ac:dyDescent="0.35">
      <c r="H815" s="2"/>
      <c r="I815" s="1"/>
      <c r="J815" s="1"/>
      <c r="K815" s="1"/>
      <c r="L815" s="1"/>
      <c r="S815" s="1"/>
      <c r="T815" s="1"/>
      <c r="U815" s="1"/>
    </row>
    <row r="816" spans="8:21" ht="15.5" x14ac:dyDescent="0.35">
      <c r="H816" s="2"/>
      <c r="I816" s="1"/>
      <c r="J816" s="1"/>
      <c r="K816" s="1"/>
      <c r="L816" s="1"/>
      <c r="S816" s="1"/>
      <c r="T816" s="1"/>
      <c r="U816" s="1"/>
    </row>
    <row r="817" spans="8:21" ht="15.5" x14ac:dyDescent="0.35">
      <c r="H817" s="2"/>
      <c r="I817" s="1"/>
      <c r="J817" s="1"/>
      <c r="K817" s="1"/>
      <c r="L817" s="1"/>
      <c r="S817" s="1"/>
      <c r="T817" s="1"/>
      <c r="U817" s="1"/>
    </row>
    <row r="818" spans="8:21" ht="15.5" x14ac:dyDescent="0.35">
      <c r="H818" s="2"/>
      <c r="I818" s="1"/>
      <c r="J818" s="1"/>
      <c r="K818" s="1"/>
      <c r="L818" s="1"/>
      <c r="S818" s="1"/>
      <c r="T818" s="1"/>
      <c r="U818" s="1"/>
    </row>
    <row r="819" spans="8:21" ht="15.5" x14ac:dyDescent="0.35">
      <c r="H819" s="2"/>
      <c r="I819" s="1"/>
      <c r="J819" s="1"/>
      <c r="K819" s="1"/>
      <c r="L819" s="1"/>
      <c r="S819" s="1"/>
      <c r="T819" s="1"/>
      <c r="U819" s="1"/>
    </row>
    <row r="820" spans="8:21" ht="15.5" x14ac:dyDescent="0.35">
      <c r="H820" s="2"/>
      <c r="I820" s="1"/>
      <c r="J820" s="1"/>
      <c r="K820" s="1"/>
      <c r="L820" s="1"/>
      <c r="S820" s="1"/>
      <c r="T820" s="1"/>
      <c r="U820" s="1"/>
    </row>
    <row r="821" spans="8:21" ht="15.5" x14ac:dyDescent="0.35">
      <c r="H821" s="2"/>
      <c r="I821" s="1"/>
      <c r="J821" s="1"/>
      <c r="K821" s="1"/>
      <c r="L821" s="1"/>
      <c r="S821" s="1"/>
      <c r="T821" s="1"/>
      <c r="U821" s="1"/>
    </row>
    <row r="822" spans="8:21" ht="15.5" x14ac:dyDescent="0.35">
      <c r="H822" s="2"/>
      <c r="I822" s="1"/>
      <c r="J822" s="1"/>
      <c r="K822" s="1"/>
      <c r="L822" s="1"/>
      <c r="S822" s="1"/>
      <c r="T822" s="1"/>
      <c r="U822" s="1"/>
    </row>
    <row r="823" spans="8:21" ht="15.5" x14ac:dyDescent="0.35">
      <c r="H823" s="2"/>
      <c r="I823" s="1"/>
      <c r="J823" s="1"/>
      <c r="K823" s="1"/>
      <c r="L823" s="1"/>
      <c r="S823" s="1"/>
      <c r="T823" s="1"/>
      <c r="U823" s="1"/>
    </row>
    <row r="824" spans="8:21" ht="15.5" x14ac:dyDescent="0.35">
      <c r="H824" s="2"/>
      <c r="I824" s="1"/>
      <c r="J824" s="1"/>
      <c r="K824" s="1"/>
      <c r="L824" s="1"/>
      <c r="S824" s="1"/>
      <c r="T824" s="1"/>
      <c r="U824" s="1"/>
    </row>
    <row r="825" spans="8:21" ht="15.5" x14ac:dyDescent="0.35">
      <c r="H825" s="2"/>
      <c r="I825" s="1"/>
      <c r="J825" s="1"/>
      <c r="K825" s="1"/>
      <c r="L825" s="1"/>
      <c r="S825" s="1"/>
      <c r="T825" s="1"/>
      <c r="U825" s="1"/>
    </row>
    <row r="826" spans="8:21" ht="15.5" x14ac:dyDescent="0.35">
      <c r="H826" s="2"/>
      <c r="I826" s="1"/>
      <c r="J826" s="1"/>
      <c r="K826" s="1"/>
      <c r="L826" s="1"/>
      <c r="S826" s="1"/>
      <c r="T826" s="1"/>
      <c r="U826" s="1"/>
    </row>
    <row r="827" spans="8:21" ht="15.5" x14ac:dyDescent="0.35">
      <c r="H827" s="2"/>
      <c r="I827" s="1"/>
      <c r="J827" s="1"/>
      <c r="K827" s="1"/>
      <c r="L827" s="1"/>
      <c r="S827" s="1"/>
      <c r="T827" s="1"/>
      <c r="U827" s="1"/>
    </row>
    <row r="828" spans="8:21" ht="15.5" x14ac:dyDescent="0.35">
      <c r="H828" s="2"/>
      <c r="I828" s="1"/>
      <c r="J828" s="1"/>
      <c r="K828" s="1"/>
      <c r="L828" s="1"/>
      <c r="S828" s="1"/>
      <c r="T828" s="1"/>
      <c r="U828" s="1"/>
    </row>
    <row r="829" spans="8:21" ht="15.5" x14ac:dyDescent="0.35">
      <c r="H829" s="2"/>
      <c r="I829" s="1"/>
      <c r="J829" s="1"/>
      <c r="K829" s="1"/>
      <c r="L829" s="1"/>
      <c r="S829" s="1"/>
      <c r="T829" s="1"/>
      <c r="U829" s="1"/>
    </row>
    <row r="830" spans="8:21" ht="15.5" x14ac:dyDescent="0.35">
      <c r="H830" s="2"/>
      <c r="I830" s="1"/>
      <c r="J830" s="1"/>
      <c r="K830" s="1"/>
      <c r="L830" s="1"/>
      <c r="S830" s="1"/>
      <c r="T830" s="1"/>
      <c r="U830" s="1"/>
    </row>
    <row r="831" spans="8:21" ht="15.5" x14ac:dyDescent="0.35">
      <c r="H831" s="2"/>
      <c r="I831" s="1"/>
      <c r="J831" s="1"/>
      <c r="K831" s="1"/>
      <c r="L831" s="1"/>
      <c r="S831" s="1"/>
      <c r="T831" s="1"/>
      <c r="U831" s="1"/>
    </row>
    <row r="832" spans="8:21" ht="15.5" x14ac:dyDescent="0.35">
      <c r="H832" s="2"/>
      <c r="I832" s="1"/>
      <c r="J832" s="1"/>
      <c r="K832" s="1"/>
      <c r="L832" s="1"/>
      <c r="S832" s="1"/>
      <c r="T832" s="1"/>
      <c r="U832" s="1"/>
    </row>
    <row r="833" spans="8:21" ht="15.5" x14ac:dyDescent="0.35">
      <c r="H833" s="2"/>
      <c r="I833" s="1"/>
      <c r="J833" s="1"/>
      <c r="K833" s="1"/>
      <c r="L833" s="1"/>
      <c r="S833" s="1"/>
      <c r="T833" s="1"/>
      <c r="U833" s="1"/>
    </row>
    <row r="834" spans="8:21" ht="15.5" x14ac:dyDescent="0.35">
      <c r="H834" s="2"/>
      <c r="I834" s="1"/>
      <c r="J834" s="1"/>
      <c r="K834" s="1"/>
      <c r="L834" s="1"/>
      <c r="S834" s="1"/>
      <c r="T834" s="1"/>
      <c r="U834" s="1"/>
    </row>
    <row r="835" spans="8:21" ht="15.5" x14ac:dyDescent="0.35">
      <c r="H835" s="2"/>
      <c r="I835" s="1"/>
      <c r="J835" s="1"/>
      <c r="K835" s="1"/>
      <c r="L835" s="1"/>
      <c r="S835" s="1"/>
      <c r="T835" s="1"/>
      <c r="U835" s="1"/>
    </row>
    <row r="836" spans="8:21" ht="15.5" x14ac:dyDescent="0.35">
      <c r="H836" s="2"/>
      <c r="I836" s="1"/>
      <c r="J836" s="1"/>
      <c r="K836" s="1"/>
      <c r="L836" s="1"/>
      <c r="S836" s="1"/>
      <c r="T836" s="1"/>
      <c r="U836" s="1"/>
    </row>
    <row r="837" spans="8:21" ht="15.5" x14ac:dyDescent="0.35">
      <c r="H837" s="2"/>
      <c r="I837" s="1"/>
      <c r="J837" s="1"/>
      <c r="K837" s="1"/>
      <c r="L837" s="1"/>
      <c r="S837" s="1"/>
      <c r="T837" s="1"/>
      <c r="U837" s="1"/>
    </row>
    <row r="838" spans="8:21" ht="15.5" x14ac:dyDescent="0.35">
      <c r="H838" s="2"/>
      <c r="I838" s="1"/>
      <c r="J838" s="1"/>
      <c r="K838" s="1"/>
      <c r="L838" s="1"/>
      <c r="S838" s="1"/>
      <c r="T838" s="1"/>
      <c r="U838" s="1"/>
    </row>
    <row r="839" spans="8:21" ht="15.5" x14ac:dyDescent="0.35">
      <c r="H839" s="2"/>
      <c r="I839" s="1"/>
      <c r="J839" s="1"/>
      <c r="K839" s="1"/>
      <c r="L839" s="1"/>
      <c r="S839" s="1"/>
      <c r="T839" s="1"/>
      <c r="U839" s="1"/>
    </row>
    <row r="840" spans="8:21" ht="15.5" x14ac:dyDescent="0.35">
      <c r="H840" s="2"/>
      <c r="I840" s="1"/>
      <c r="J840" s="1"/>
      <c r="K840" s="1"/>
      <c r="L840" s="1"/>
      <c r="S840" s="1"/>
      <c r="T840" s="1"/>
      <c r="U840" s="1"/>
    </row>
    <row r="841" spans="8:21" ht="15.5" x14ac:dyDescent="0.35">
      <c r="H841" s="2"/>
      <c r="I841" s="1"/>
      <c r="J841" s="1"/>
      <c r="K841" s="1"/>
      <c r="L841" s="1"/>
      <c r="S841" s="1"/>
      <c r="T841" s="1"/>
      <c r="U841" s="1"/>
    </row>
    <row r="842" spans="8:21" ht="15.5" x14ac:dyDescent="0.35">
      <c r="H842" s="2"/>
      <c r="I842" s="1"/>
      <c r="J842" s="1"/>
      <c r="K842" s="1"/>
      <c r="L842" s="1"/>
      <c r="S842" s="1"/>
      <c r="T842" s="1"/>
      <c r="U842" s="1"/>
    </row>
    <row r="843" spans="8:21" ht="15.5" x14ac:dyDescent="0.35">
      <c r="H843" s="2"/>
      <c r="I843" s="1"/>
      <c r="J843" s="1"/>
      <c r="K843" s="1"/>
      <c r="L843" s="1"/>
      <c r="S843" s="1"/>
      <c r="T843" s="1"/>
      <c r="U843" s="1"/>
    </row>
    <row r="844" spans="8:21" ht="15.5" x14ac:dyDescent="0.35">
      <c r="H844" s="2"/>
      <c r="I844" s="1"/>
      <c r="J844" s="1"/>
      <c r="K844" s="1"/>
      <c r="L844" s="1"/>
      <c r="S844" s="1"/>
      <c r="T844" s="1"/>
      <c r="U844" s="1"/>
    </row>
    <row r="845" spans="8:21" ht="15.5" x14ac:dyDescent="0.35">
      <c r="H845" s="2"/>
      <c r="I845" s="1"/>
      <c r="J845" s="1"/>
      <c r="K845" s="1"/>
      <c r="L845" s="1"/>
      <c r="S845" s="1"/>
      <c r="T845" s="1"/>
      <c r="U845" s="1"/>
    </row>
    <row r="846" spans="8:21" ht="15.5" x14ac:dyDescent="0.35">
      <c r="H846" s="2"/>
      <c r="I846" s="1"/>
      <c r="J846" s="1"/>
      <c r="K846" s="1"/>
      <c r="L846" s="1"/>
      <c r="S846" s="1"/>
      <c r="T846" s="1"/>
      <c r="U846" s="1"/>
    </row>
    <row r="847" spans="8:21" ht="15.5" x14ac:dyDescent="0.35">
      <c r="H847" s="2"/>
      <c r="I847" s="1"/>
      <c r="J847" s="1"/>
      <c r="K847" s="1"/>
      <c r="L847" s="1"/>
      <c r="S847" s="1"/>
      <c r="T847" s="1"/>
      <c r="U847" s="1"/>
    </row>
    <row r="848" spans="8:21" ht="15.5" x14ac:dyDescent="0.35">
      <c r="H848" s="2"/>
      <c r="I848" s="1"/>
      <c r="J848" s="1"/>
      <c r="K848" s="1"/>
      <c r="L848" s="1"/>
      <c r="S848" s="1"/>
      <c r="T848" s="1"/>
      <c r="U848" s="1"/>
    </row>
    <row r="849" spans="8:21" ht="15.5" x14ac:dyDescent="0.35">
      <c r="H849" s="2"/>
      <c r="I849" s="1"/>
      <c r="J849" s="1"/>
      <c r="K849" s="1"/>
      <c r="L849" s="1"/>
      <c r="S849" s="1"/>
      <c r="T849" s="1"/>
      <c r="U849" s="1"/>
    </row>
    <row r="850" spans="8:21" ht="15.5" x14ac:dyDescent="0.35">
      <c r="H850" s="2"/>
      <c r="I850" s="1"/>
      <c r="J850" s="1"/>
      <c r="K850" s="1"/>
      <c r="L850" s="1"/>
      <c r="S850" s="1"/>
      <c r="T850" s="1"/>
      <c r="U850" s="1"/>
    </row>
    <row r="851" spans="8:21" ht="15.5" x14ac:dyDescent="0.35">
      <c r="H851" s="2"/>
      <c r="I851" s="1"/>
      <c r="J851" s="1"/>
      <c r="K851" s="1"/>
      <c r="L851" s="1"/>
      <c r="S851" s="1"/>
      <c r="T851" s="1"/>
      <c r="U851" s="1"/>
    </row>
    <row r="852" spans="8:21" ht="15.5" x14ac:dyDescent="0.35">
      <c r="H852" s="2"/>
      <c r="I852" s="1"/>
      <c r="J852" s="1"/>
      <c r="K852" s="1"/>
      <c r="L852" s="1"/>
      <c r="S852" s="1"/>
      <c r="T852" s="1"/>
      <c r="U852" s="1"/>
    </row>
    <row r="853" spans="8:21" ht="15.5" x14ac:dyDescent="0.35">
      <c r="H853" s="2"/>
      <c r="I853" s="1"/>
      <c r="J853" s="1"/>
      <c r="K853" s="1"/>
      <c r="L853" s="1"/>
      <c r="S853" s="1"/>
      <c r="T853" s="1"/>
      <c r="U853" s="1"/>
    </row>
    <row r="854" spans="8:21" ht="15.5" x14ac:dyDescent="0.35">
      <c r="H854" s="2"/>
      <c r="I854" s="1"/>
      <c r="J854" s="1"/>
      <c r="K854" s="1"/>
      <c r="L854" s="1"/>
      <c r="S854" s="1"/>
      <c r="T854" s="1"/>
      <c r="U854" s="1"/>
    </row>
    <row r="855" spans="8:21" ht="15.5" x14ac:dyDescent="0.35">
      <c r="H855" s="2"/>
      <c r="I855" s="1"/>
      <c r="J855" s="1"/>
      <c r="K855" s="1"/>
      <c r="L855" s="1"/>
      <c r="S855" s="1"/>
      <c r="T855" s="1"/>
      <c r="U855" s="1"/>
    </row>
    <row r="856" spans="8:21" ht="15.5" x14ac:dyDescent="0.35">
      <c r="H856" s="2"/>
      <c r="I856" s="1"/>
      <c r="J856" s="1"/>
      <c r="K856" s="1"/>
      <c r="L856" s="1"/>
      <c r="S856" s="1"/>
      <c r="T856" s="1"/>
      <c r="U856" s="1"/>
    </row>
    <row r="857" spans="8:21" ht="15.5" x14ac:dyDescent="0.35">
      <c r="H857" s="2"/>
      <c r="I857" s="1"/>
      <c r="J857" s="1"/>
      <c r="K857" s="1"/>
      <c r="L857" s="1"/>
      <c r="S857" s="1"/>
      <c r="T857" s="1"/>
      <c r="U857" s="1"/>
    </row>
    <row r="858" spans="8:21" ht="15.5" x14ac:dyDescent="0.35">
      <c r="H858" s="2"/>
      <c r="I858" s="1"/>
      <c r="J858" s="1"/>
      <c r="K858" s="1"/>
      <c r="L858" s="1"/>
      <c r="S858" s="1"/>
      <c r="T858" s="1"/>
      <c r="U858" s="1"/>
    </row>
    <row r="859" spans="8:21" ht="15.5" x14ac:dyDescent="0.35">
      <c r="H859" s="2"/>
      <c r="I859" s="1"/>
      <c r="J859" s="1"/>
      <c r="K859" s="1"/>
      <c r="L859" s="1"/>
      <c r="S859" s="1"/>
      <c r="T859" s="1"/>
      <c r="U859" s="1"/>
    </row>
    <row r="860" spans="8:21" ht="15.5" x14ac:dyDescent="0.35">
      <c r="H860" s="2"/>
      <c r="I860" s="1"/>
      <c r="J860" s="1"/>
      <c r="K860" s="1"/>
      <c r="L860" s="1"/>
      <c r="S860" s="1"/>
      <c r="T860" s="1"/>
      <c r="U860" s="1"/>
    </row>
    <row r="861" spans="8:21" ht="15.5" x14ac:dyDescent="0.35">
      <c r="H861" s="2"/>
      <c r="I861" s="1"/>
      <c r="J861" s="1"/>
      <c r="K861" s="1"/>
      <c r="L861" s="1"/>
      <c r="S861" s="1"/>
      <c r="T861" s="1"/>
      <c r="U861" s="1"/>
    </row>
    <row r="862" spans="8:21" ht="15.5" x14ac:dyDescent="0.35">
      <c r="H862" s="2"/>
      <c r="I862" s="1"/>
      <c r="J862" s="1"/>
      <c r="K862" s="1"/>
      <c r="L862" s="1"/>
      <c r="S862" s="1"/>
      <c r="T862" s="1"/>
      <c r="U862" s="1"/>
    </row>
    <row r="863" spans="8:21" ht="15.5" x14ac:dyDescent="0.35">
      <c r="H863" s="2"/>
      <c r="I863" s="1"/>
      <c r="J863" s="1"/>
      <c r="K863" s="1"/>
      <c r="L863" s="1"/>
      <c r="S863" s="1"/>
      <c r="T863" s="1"/>
      <c r="U863" s="1"/>
    </row>
    <row r="864" spans="8:21" ht="15.5" x14ac:dyDescent="0.35">
      <c r="H864" s="2"/>
      <c r="I864" s="1"/>
      <c r="J864" s="1"/>
      <c r="K864" s="1"/>
      <c r="L864" s="1"/>
      <c r="S864" s="1"/>
      <c r="T864" s="1"/>
      <c r="U864" s="1"/>
    </row>
    <row r="865" spans="8:21" ht="15.5" x14ac:dyDescent="0.35">
      <c r="H865" s="2"/>
      <c r="I865" s="1"/>
      <c r="J865" s="1"/>
      <c r="K865" s="1"/>
      <c r="L865" s="1"/>
      <c r="S865" s="1"/>
      <c r="T865" s="1"/>
      <c r="U865" s="1"/>
    </row>
    <row r="866" spans="8:21" ht="15.5" x14ac:dyDescent="0.35">
      <c r="H866" s="2"/>
      <c r="I866" s="1"/>
      <c r="J866" s="1"/>
      <c r="K866" s="1"/>
      <c r="L866" s="1"/>
      <c r="S866" s="1"/>
      <c r="T866" s="1"/>
      <c r="U866" s="1"/>
    </row>
    <row r="867" spans="8:21" ht="15.5" x14ac:dyDescent="0.35">
      <c r="H867" s="2"/>
      <c r="I867" s="1"/>
      <c r="J867" s="1"/>
      <c r="K867" s="1"/>
      <c r="L867" s="1"/>
      <c r="S867" s="1"/>
      <c r="T867" s="1"/>
      <c r="U867" s="1"/>
    </row>
    <row r="868" spans="8:21" ht="15.5" x14ac:dyDescent="0.35">
      <c r="H868" s="2"/>
      <c r="I868" s="1"/>
      <c r="J868" s="1"/>
      <c r="K868" s="1"/>
      <c r="L868" s="1"/>
      <c r="S868" s="1"/>
      <c r="T868" s="1"/>
      <c r="U868" s="1"/>
    </row>
    <row r="869" spans="8:21" ht="15.5" x14ac:dyDescent="0.35">
      <c r="H869" s="2"/>
      <c r="I869" s="1"/>
      <c r="J869" s="1"/>
      <c r="K869" s="1"/>
      <c r="L869" s="1"/>
      <c r="S869" s="1"/>
      <c r="T869" s="1"/>
      <c r="U869" s="1"/>
    </row>
    <row r="870" spans="8:21" ht="15.5" x14ac:dyDescent="0.35">
      <c r="H870" s="2"/>
      <c r="I870" s="1"/>
      <c r="J870" s="1"/>
      <c r="K870" s="1"/>
      <c r="L870" s="1"/>
      <c r="S870" s="1"/>
      <c r="T870" s="1"/>
      <c r="U870" s="1"/>
    </row>
    <row r="871" spans="8:21" ht="15.5" x14ac:dyDescent="0.35">
      <c r="H871" s="2"/>
      <c r="I871" s="1"/>
      <c r="J871" s="1"/>
      <c r="K871" s="1"/>
      <c r="L871" s="1"/>
      <c r="S871" s="1"/>
      <c r="T871" s="1"/>
      <c r="U871" s="1"/>
    </row>
    <row r="872" spans="8:21" ht="15.5" x14ac:dyDescent="0.35">
      <c r="H872" s="2"/>
      <c r="I872" s="1"/>
      <c r="J872" s="1"/>
      <c r="K872" s="1"/>
      <c r="L872" s="1"/>
      <c r="S872" s="1"/>
      <c r="T872" s="1"/>
      <c r="U872" s="1"/>
    </row>
    <row r="873" spans="8:21" ht="15.5" x14ac:dyDescent="0.35">
      <c r="H873" s="2"/>
      <c r="I873" s="1"/>
      <c r="J873" s="1"/>
      <c r="K873" s="1"/>
      <c r="L873" s="1"/>
      <c r="S873" s="1"/>
      <c r="T873" s="1"/>
      <c r="U873" s="1"/>
    </row>
    <row r="874" spans="8:21" ht="15.5" x14ac:dyDescent="0.35">
      <c r="H874" s="2"/>
      <c r="I874" s="1"/>
      <c r="J874" s="1"/>
      <c r="K874" s="1"/>
      <c r="L874" s="1"/>
      <c r="S874" s="1"/>
      <c r="T874" s="1"/>
      <c r="U874" s="1"/>
    </row>
    <row r="875" spans="8:21" ht="15.5" x14ac:dyDescent="0.35">
      <c r="H875" s="2"/>
      <c r="I875" s="1"/>
      <c r="J875" s="1"/>
      <c r="K875" s="1"/>
      <c r="L875" s="1"/>
      <c r="S875" s="1"/>
      <c r="T875" s="1"/>
      <c r="U875" s="1"/>
    </row>
    <row r="876" spans="8:21" ht="15.5" x14ac:dyDescent="0.35">
      <c r="H876" s="2"/>
      <c r="I876" s="1"/>
      <c r="J876" s="1"/>
      <c r="K876" s="1"/>
      <c r="L876" s="1"/>
      <c r="S876" s="1"/>
      <c r="T876" s="1"/>
      <c r="U876" s="1"/>
    </row>
    <row r="877" spans="8:21" ht="15.5" x14ac:dyDescent="0.35">
      <c r="H877" s="2"/>
      <c r="I877" s="1"/>
      <c r="J877" s="1"/>
      <c r="K877" s="1"/>
      <c r="L877" s="1"/>
      <c r="S877" s="1"/>
      <c r="T877" s="1"/>
      <c r="U877" s="1"/>
    </row>
    <row r="878" spans="8:21" ht="15.5" x14ac:dyDescent="0.35">
      <c r="H878" s="2"/>
      <c r="I878" s="1"/>
      <c r="J878" s="1"/>
      <c r="K878" s="1"/>
      <c r="L878" s="1"/>
      <c r="S878" s="1"/>
      <c r="T878" s="1"/>
      <c r="U878" s="1"/>
    </row>
    <row r="879" spans="8:21" ht="15.5" x14ac:dyDescent="0.35">
      <c r="H879" s="2"/>
      <c r="I879" s="1"/>
      <c r="J879" s="1"/>
      <c r="K879" s="1"/>
      <c r="L879" s="1"/>
      <c r="S879" s="1"/>
      <c r="T879" s="1"/>
      <c r="U879" s="1"/>
    </row>
    <row r="880" spans="8:21" ht="15.5" x14ac:dyDescent="0.35">
      <c r="H880" s="2"/>
      <c r="I880" s="1"/>
      <c r="J880" s="1"/>
      <c r="K880" s="1"/>
      <c r="L880" s="1"/>
      <c r="S880" s="1"/>
      <c r="T880" s="1"/>
      <c r="U880" s="1"/>
    </row>
    <row r="881" spans="8:21" ht="15.5" x14ac:dyDescent="0.35">
      <c r="H881" s="2"/>
      <c r="I881" s="1"/>
      <c r="J881" s="1"/>
      <c r="K881" s="1"/>
      <c r="L881" s="1"/>
      <c r="S881" s="1"/>
      <c r="T881" s="1"/>
      <c r="U881" s="1"/>
    </row>
    <row r="882" spans="8:21" ht="15.5" x14ac:dyDescent="0.35">
      <c r="H882" s="2"/>
      <c r="I882" s="1"/>
      <c r="J882" s="1"/>
      <c r="K882" s="1"/>
      <c r="L882" s="1"/>
      <c r="S882" s="1"/>
      <c r="T882" s="1"/>
      <c r="U882" s="1"/>
    </row>
    <row r="883" spans="8:21" ht="15.5" x14ac:dyDescent="0.35">
      <c r="H883" s="2"/>
      <c r="I883" s="1"/>
      <c r="J883" s="1"/>
      <c r="K883" s="1"/>
      <c r="L883" s="1"/>
      <c r="S883" s="1"/>
      <c r="T883" s="1"/>
      <c r="U883" s="1"/>
    </row>
    <row r="884" spans="8:21" ht="15.5" x14ac:dyDescent="0.35">
      <c r="H884" s="2"/>
      <c r="I884" s="1"/>
      <c r="J884" s="1"/>
      <c r="K884" s="1"/>
      <c r="L884" s="1"/>
      <c r="S884" s="1"/>
      <c r="T884" s="1"/>
      <c r="U884" s="1"/>
    </row>
    <row r="885" spans="8:21" ht="15.5" x14ac:dyDescent="0.35">
      <c r="H885" s="2"/>
      <c r="I885" s="1"/>
      <c r="J885" s="1"/>
      <c r="K885" s="1"/>
      <c r="L885" s="1"/>
      <c r="S885" s="1"/>
      <c r="T885" s="1"/>
      <c r="U885" s="1"/>
    </row>
    <row r="886" spans="8:21" ht="15.5" x14ac:dyDescent="0.35">
      <c r="H886" s="2"/>
      <c r="I886" s="1"/>
      <c r="J886" s="1"/>
      <c r="K886" s="1"/>
      <c r="L886" s="1"/>
      <c r="S886" s="1"/>
      <c r="T886" s="1"/>
      <c r="U886" s="1"/>
    </row>
    <row r="887" spans="8:21" ht="15.5" x14ac:dyDescent="0.35">
      <c r="H887" s="2"/>
      <c r="I887" s="1"/>
      <c r="J887" s="1"/>
      <c r="K887" s="1"/>
      <c r="L887" s="1"/>
      <c r="S887" s="1"/>
      <c r="T887" s="1"/>
      <c r="U887" s="1"/>
    </row>
    <row r="888" spans="8:21" ht="15.5" x14ac:dyDescent="0.35">
      <c r="H888" s="2"/>
      <c r="I888" s="1"/>
      <c r="J888" s="1"/>
      <c r="K888" s="1"/>
      <c r="L888" s="1"/>
      <c r="S888" s="1"/>
      <c r="T888" s="1"/>
      <c r="U888" s="1"/>
    </row>
    <row r="889" spans="8:21" ht="15.5" x14ac:dyDescent="0.35">
      <c r="H889" s="2"/>
      <c r="I889" s="1"/>
      <c r="J889" s="1"/>
      <c r="K889" s="1"/>
      <c r="L889" s="1"/>
      <c r="S889" s="1"/>
      <c r="T889" s="1"/>
      <c r="U889" s="1"/>
    </row>
    <row r="890" spans="8:21" ht="15.5" x14ac:dyDescent="0.35">
      <c r="H890" s="2"/>
      <c r="I890" s="1"/>
      <c r="J890" s="1"/>
      <c r="K890" s="1"/>
      <c r="L890" s="1"/>
      <c r="S890" s="1"/>
      <c r="T890" s="1"/>
      <c r="U890" s="1"/>
    </row>
    <row r="891" spans="8:21" ht="15.5" x14ac:dyDescent="0.35">
      <c r="H891" s="2"/>
      <c r="I891" s="1"/>
      <c r="J891" s="1"/>
      <c r="K891" s="1"/>
      <c r="L891" s="1"/>
      <c r="S891" s="1"/>
      <c r="T891" s="1"/>
      <c r="U891" s="1"/>
    </row>
    <row r="892" spans="8:21" ht="15.5" x14ac:dyDescent="0.35">
      <c r="H892" s="2"/>
      <c r="I892" s="1"/>
      <c r="J892" s="1"/>
      <c r="K892" s="1"/>
      <c r="L892" s="1"/>
      <c r="S892" s="1"/>
      <c r="T892" s="1"/>
      <c r="U892" s="1"/>
    </row>
    <row r="893" spans="8:21" ht="15.5" x14ac:dyDescent="0.35">
      <c r="H893" s="2"/>
      <c r="I893" s="1"/>
      <c r="J893" s="1"/>
      <c r="K893" s="1"/>
      <c r="L893" s="1"/>
      <c r="S893" s="1"/>
      <c r="T893" s="1"/>
      <c r="U893" s="1"/>
    </row>
    <row r="894" spans="8:21" ht="15.5" x14ac:dyDescent="0.35">
      <c r="H894" s="2"/>
      <c r="I894" s="1"/>
      <c r="J894" s="1"/>
      <c r="K894" s="1"/>
      <c r="L894" s="1"/>
      <c r="S894" s="1"/>
      <c r="T894" s="1"/>
      <c r="U894" s="1"/>
    </row>
    <row r="895" spans="8:21" ht="15.5" x14ac:dyDescent="0.35">
      <c r="H895" s="2"/>
      <c r="I895" s="1"/>
      <c r="J895" s="1"/>
      <c r="K895" s="1"/>
      <c r="L895" s="1"/>
      <c r="S895" s="1"/>
      <c r="T895" s="1"/>
      <c r="U895" s="1"/>
    </row>
    <row r="896" spans="8:21" ht="15.5" x14ac:dyDescent="0.35">
      <c r="H896" s="2"/>
      <c r="I896" s="1"/>
      <c r="J896" s="1"/>
      <c r="K896" s="1"/>
      <c r="L896" s="1"/>
      <c r="S896" s="1"/>
      <c r="T896" s="1"/>
      <c r="U896" s="1"/>
    </row>
    <row r="897" spans="8:21" ht="15.5" x14ac:dyDescent="0.35">
      <c r="H897" s="2"/>
      <c r="I897" s="1"/>
      <c r="J897" s="1"/>
      <c r="K897" s="1"/>
      <c r="L897" s="1"/>
      <c r="S897" s="1"/>
      <c r="T897" s="1"/>
      <c r="U897" s="1"/>
    </row>
    <row r="898" spans="8:21" ht="15.5" x14ac:dyDescent="0.35">
      <c r="H898" s="2"/>
      <c r="I898" s="1"/>
      <c r="J898" s="1"/>
      <c r="K898" s="1"/>
      <c r="L898" s="1"/>
      <c r="S898" s="1"/>
      <c r="T898" s="1"/>
      <c r="U898" s="1"/>
    </row>
    <row r="899" spans="8:21" ht="15.5" x14ac:dyDescent="0.35">
      <c r="H899" s="2"/>
      <c r="I899" s="1"/>
      <c r="J899" s="1"/>
      <c r="K899" s="1"/>
      <c r="L899" s="1"/>
      <c r="S899" s="1"/>
      <c r="T899" s="1"/>
      <c r="U899" s="1"/>
    </row>
    <row r="900" spans="8:21" ht="15.5" x14ac:dyDescent="0.35">
      <c r="H900" s="2"/>
      <c r="I900" s="1"/>
      <c r="J900" s="1"/>
      <c r="K900" s="1"/>
      <c r="L900" s="1"/>
      <c r="S900" s="1"/>
      <c r="T900" s="1"/>
      <c r="U900" s="1"/>
    </row>
    <row r="901" spans="8:21" ht="15.5" x14ac:dyDescent="0.35">
      <c r="H901" s="2"/>
      <c r="I901" s="1"/>
      <c r="J901" s="1"/>
      <c r="K901" s="1"/>
      <c r="L901" s="1"/>
      <c r="S901" s="1"/>
      <c r="T901" s="1"/>
      <c r="U901" s="1"/>
    </row>
    <row r="902" spans="8:21" ht="15.5" x14ac:dyDescent="0.35">
      <c r="H902" s="2"/>
      <c r="I902" s="1"/>
      <c r="J902" s="1"/>
      <c r="K902" s="1"/>
      <c r="L902" s="1"/>
      <c r="S902" s="1"/>
      <c r="T902" s="1"/>
      <c r="U902" s="1"/>
    </row>
    <row r="903" spans="8:21" ht="15.5" x14ac:dyDescent="0.35">
      <c r="H903" s="2"/>
      <c r="I903" s="1"/>
      <c r="J903" s="1"/>
      <c r="K903" s="1"/>
      <c r="L903" s="1"/>
      <c r="S903" s="1"/>
      <c r="T903" s="1"/>
      <c r="U903" s="1"/>
    </row>
    <row r="904" spans="8:21" ht="15.5" x14ac:dyDescent="0.35">
      <c r="H904" s="2"/>
      <c r="I904" s="1"/>
      <c r="J904" s="1"/>
      <c r="K904" s="1"/>
      <c r="L904" s="1"/>
      <c r="S904" s="1"/>
      <c r="T904" s="1"/>
      <c r="U904" s="1"/>
    </row>
    <row r="905" spans="8:21" ht="15.5" x14ac:dyDescent="0.35">
      <c r="H905" s="2"/>
      <c r="I905" s="1"/>
      <c r="J905" s="1"/>
      <c r="K905" s="1"/>
      <c r="L905" s="1"/>
      <c r="S905" s="1"/>
      <c r="T905" s="1"/>
      <c r="U905" s="1"/>
    </row>
    <row r="906" spans="8:21" ht="15.5" x14ac:dyDescent="0.35">
      <c r="H906" s="2"/>
      <c r="I906" s="1"/>
      <c r="J906" s="1"/>
      <c r="K906" s="1"/>
      <c r="L906" s="1"/>
      <c r="S906" s="1"/>
      <c r="T906" s="1"/>
      <c r="U906" s="1"/>
    </row>
    <row r="907" spans="8:21" ht="15.5" x14ac:dyDescent="0.35">
      <c r="H907" s="2"/>
      <c r="I907" s="1"/>
      <c r="J907" s="1"/>
      <c r="K907" s="1"/>
      <c r="L907" s="1"/>
      <c r="S907" s="1"/>
      <c r="T907" s="1"/>
      <c r="U907" s="1"/>
    </row>
    <row r="908" spans="8:21" ht="15.5" x14ac:dyDescent="0.35">
      <c r="H908" s="2"/>
      <c r="I908" s="1"/>
      <c r="J908" s="1"/>
      <c r="K908" s="1"/>
      <c r="L908" s="1"/>
      <c r="S908" s="1"/>
      <c r="T908" s="1"/>
      <c r="U908" s="1"/>
    </row>
    <row r="909" spans="8:21" ht="15.5" x14ac:dyDescent="0.35">
      <c r="H909" s="2"/>
      <c r="I909" s="1"/>
      <c r="J909" s="1"/>
      <c r="K909" s="1"/>
      <c r="L909" s="1"/>
      <c r="S909" s="1"/>
      <c r="T909" s="1"/>
      <c r="U909" s="1"/>
    </row>
    <row r="910" spans="8:21" ht="15.5" x14ac:dyDescent="0.35">
      <c r="H910" s="2"/>
      <c r="I910" s="1"/>
      <c r="J910" s="1"/>
      <c r="K910" s="1"/>
      <c r="L910" s="1"/>
      <c r="S910" s="1"/>
      <c r="T910" s="1"/>
      <c r="U910" s="1"/>
    </row>
    <row r="911" spans="8:21" ht="15.5" x14ac:dyDescent="0.35">
      <c r="H911" s="2"/>
      <c r="I911" s="1"/>
      <c r="J911" s="1"/>
      <c r="K911" s="1"/>
      <c r="L911" s="1"/>
      <c r="S911" s="1"/>
      <c r="T911" s="1"/>
      <c r="U911" s="1"/>
    </row>
    <row r="912" spans="8:21" ht="15.5" x14ac:dyDescent="0.35">
      <c r="H912" s="2"/>
      <c r="I912" s="1"/>
      <c r="J912" s="1"/>
      <c r="K912" s="1"/>
      <c r="L912" s="1"/>
      <c r="S912" s="1"/>
      <c r="T912" s="1"/>
      <c r="U912" s="1"/>
    </row>
    <row r="913" spans="8:21" ht="15.5" x14ac:dyDescent="0.35">
      <c r="H913" s="2"/>
      <c r="I913" s="1"/>
      <c r="J913" s="1"/>
      <c r="K913" s="1"/>
      <c r="L913" s="1"/>
      <c r="S913" s="1"/>
      <c r="T913" s="1"/>
      <c r="U913" s="1"/>
    </row>
    <row r="914" spans="8:21" ht="15.5" x14ac:dyDescent="0.35">
      <c r="H914" s="2"/>
      <c r="I914" s="1"/>
      <c r="J914" s="1"/>
      <c r="K914" s="1"/>
      <c r="L914" s="1"/>
      <c r="S914" s="1"/>
      <c r="T914" s="1"/>
      <c r="U914" s="1"/>
    </row>
    <row r="915" spans="8:21" ht="15.5" x14ac:dyDescent="0.35">
      <c r="H915" s="2"/>
      <c r="I915" s="1"/>
      <c r="J915" s="1"/>
      <c r="K915" s="1"/>
      <c r="L915" s="1"/>
      <c r="S915" s="1"/>
      <c r="T915" s="1"/>
      <c r="U915" s="1"/>
    </row>
    <row r="916" spans="8:21" ht="15.5" x14ac:dyDescent="0.35">
      <c r="H916" s="2"/>
      <c r="I916" s="1"/>
      <c r="J916" s="1"/>
      <c r="K916" s="1"/>
      <c r="L916" s="1"/>
      <c r="S916" s="1"/>
      <c r="T916" s="1"/>
      <c r="U916" s="1"/>
    </row>
    <row r="917" spans="8:21" ht="15.5" x14ac:dyDescent="0.35">
      <c r="H917" s="2"/>
      <c r="I917" s="1"/>
      <c r="J917" s="1"/>
      <c r="K917" s="1"/>
      <c r="L917" s="1"/>
      <c r="S917" s="1"/>
      <c r="T917" s="1"/>
      <c r="U917" s="1"/>
    </row>
    <row r="918" spans="8:21" ht="15.5" x14ac:dyDescent="0.35">
      <c r="H918" s="2"/>
      <c r="I918" s="1"/>
      <c r="J918" s="1"/>
      <c r="K918" s="1"/>
      <c r="L918" s="1"/>
      <c r="S918" s="1"/>
      <c r="T918" s="1"/>
      <c r="U918" s="1"/>
    </row>
    <row r="919" spans="8:21" ht="15.5" x14ac:dyDescent="0.35">
      <c r="H919" s="2"/>
      <c r="I919" s="1"/>
      <c r="J919" s="1"/>
      <c r="K919" s="1"/>
      <c r="L919" s="1"/>
      <c r="S919" s="1"/>
      <c r="T919" s="1"/>
      <c r="U919" s="1"/>
    </row>
    <row r="920" spans="8:21" ht="15.5" x14ac:dyDescent="0.35">
      <c r="H920" s="2"/>
      <c r="I920" s="1"/>
      <c r="J920" s="1"/>
      <c r="K920" s="1"/>
      <c r="L920" s="1"/>
      <c r="S920" s="1"/>
      <c r="T920" s="1"/>
      <c r="U920" s="1"/>
    </row>
    <row r="921" spans="8:21" ht="15.5" x14ac:dyDescent="0.35">
      <c r="H921" s="2"/>
      <c r="I921" s="1"/>
      <c r="J921" s="1"/>
      <c r="K921" s="1"/>
      <c r="L921" s="1"/>
      <c r="S921" s="1"/>
      <c r="T921" s="1"/>
      <c r="U921" s="1"/>
    </row>
    <row r="922" spans="8:21" ht="15.5" x14ac:dyDescent="0.35">
      <c r="H922" s="2"/>
      <c r="I922" s="1"/>
      <c r="J922" s="1"/>
      <c r="K922" s="1"/>
      <c r="L922" s="1"/>
      <c r="S922" s="1"/>
      <c r="T922" s="1"/>
      <c r="U922" s="1"/>
    </row>
    <row r="923" spans="8:21" ht="15.5" x14ac:dyDescent="0.35">
      <c r="H923" s="2"/>
      <c r="I923" s="1"/>
      <c r="J923" s="1"/>
      <c r="K923" s="1"/>
      <c r="L923" s="1"/>
      <c r="S923" s="1"/>
      <c r="T923" s="1"/>
      <c r="U923" s="1"/>
    </row>
    <row r="924" spans="8:21" ht="15.5" x14ac:dyDescent="0.35">
      <c r="H924" s="2"/>
      <c r="I924" s="1"/>
      <c r="J924" s="1"/>
      <c r="K924" s="1"/>
      <c r="L924" s="1"/>
      <c r="S924" s="1"/>
      <c r="T924" s="1"/>
      <c r="U924" s="1"/>
    </row>
    <row r="925" spans="8:21" ht="15.5" x14ac:dyDescent="0.35">
      <c r="H925" s="2"/>
      <c r="I925" s="1"/>
      <c r="J925" s="1"/>
      <c r="K925" s="1"/>
      <c r="L925" s="1"/>
      <c r="S925" s="1"/>
      <c r="T925" s="1"/>
      <c r="U925" s="1"/>
    </row>
    <row r="926" spans="8:21" ht="15.5" x14ac:dyDescent="0.35">
      <c r="H926" s="2"/>
      <c r="I926" s="1"/>
      <c r="J926" s="1"/>
      <c r="K926" s="1"/>
      <c r="L926" s="1"/>
      <c r="S926" s="1"/>
      <c r="T926" s="1"/>
      <c r="U926" s="1"/>
    </row>
    <row r="927" spans="8:21" ht="15.5" x14ac:dyDescent="0.35">
      <c r="H927" s="2"/>
      <c r="I927" s="1"/>
      <c r="J927" s="1"/>
      <c r="K927" s="1"/>
      <c r="L927" s="1"/>
      <c r="S927" s="1"/>
      <c r="T927" s="1"/>
      <c r="U927" s="1"/>
    </row>
    <row r="928" spans="8:21" ht="15.5" x14ac:dyDescent="0.35">
      <c r="H928" s="2"/>
      <c r="I928" s="1"/>
      <c r="J928" s="1"/>
      <c r="K928" s="1"/>
      <c r="L928" s="1"/>
      <c r="S928" s="1"/>
      <c r="T928" s="1"/>
      <c r="U928" s="1"/>
    </row>
    <row r="929" spans="8:21" ht="15.5" x14ac:dyDescent="0.35">
      <c r="H929" s="2"/>
      <c r="I929" s="1"/>
      <c r="J929" s="1"/>
      <c r="K929" s="1"/>
      <c r="L929" s="1"/>
      <c r="S929" s="1"/>
      <c r="T929" s="1"/>
      <c r="U929" s="1"/>
    </row>
    <row r="930" spans="8:21" ht="15.5" x14ac:dyDescent="0.35">
      <c r="H930" s="2"/>
      <c r="I930" s="1"/>
      <c r="J930" s="1"/>
      <c r="K930" s="1"/>
      <c r="L930" s="1"/>
      <c r="S930" s="1"/>
      <c r="T930" s="1"/>
      <c r="U930" s="1"/>
    </row>
    <row r="931" spans="8:21" ht="15.5" x14ac:dyDescent="0.35">
      <c r="H931" s="2"/>
      <c r="I931" s="1"/>
      <c r="J931" s="1"/>
      <c r="K931" s="1"/>
      <c r="L931" s="1"/>
      <c r="S931" s="1"/>
      <c r="T931" s="1"/>
      <c r="U931" s="1"/>
    </row>
    <row r="932" spans="8:21" ht="15.5" x14ac:dyDescent="0.35">
      <c r="H932" s="2"/>
      <c r="I932" s="1"/>
      <c r="J932" s="1"/>
      <c r="K932" s="1"/>
      <c r="L932" s="1"/>
      <c r="S932" s="1"/>
      <c r="T932" s="1"/>
      <c r="U932" s="1"/>
    </row>
    <row r="933" spans="8:21" ht="15.5" x14ac:dyDescent="0.35">
      <c r="H933" s="2"/>
      <c r="I933" s="1"/>
      <c r="J933" s="1"/>
      <c r="K933" s="1"/>
      <c r="L933" s="1"/>
      <c r="S933" s="1"/>
      <c r="T933" s="1"/>
      <c r="U933" s="1"/>
    </row>
    <row r="934" spans="8:21" ht="15.5" x14ac:dyDescent="0.35">
      <c r="H934" s="2"/>
      <c r="I934" s="1"/>
      <c r="J934" s="1"/>
      <c r="K934" s="1"/>
      <c r="L934" s="1"/>
      <c r="S934" s="1"/>
      <c r="T934" s="1"/>
      <c r="U934" s="1"/>
    </row>
    <row r="935" spans="8:21" ht="15.5" x14ac:dyDescent="0.35">
      <c r="H935" s="2"/>
      <c r="I935" s="1"/>
      <c r="J935" s="1"/>
      <c r="K935" s="1"/>
      <c r="L935" s="1"/>
      <c r="S935" s="1"/>
      <c r="T935" s="1"/>
      <c r="U935" s="1"/>
    </row>
    <row r="936" spans="8:21" ht="15.5" x14ac:dyDescent="0.35">
      <c r="H936" s="2"/>
      <c r="I936" s="1"/>
      <c r="J936" s="1"/>
      <c r="K936" s="1"/>
      <c r="L936" s="1"/>
      <c r="S936" s="1"/>
      <c r="T936" s="1"/>
      <c r="U936" s="1"/>
    </row>
    <row r="937" spans="8:21" ht="15.5" x14ac:dyDescent="0.35">
      <c r="H937" s="2"/>
      <c r="I937" s="1"/>
      <c r="J937" s="1"/>
      <c r="K937" s="1"/>
      <c r="L937" s="1"/>
      <c r="S937" s="1"/>
      <c r="T937" s="1"/>
      <c r="U937" s="1"/>
    </row>
    <row r="938" spans="8:21" ht="15.5" x14ac:dyDescent="0.35">
      <c r="H938" s="2"/>
      <c r="I938" s="1"/>
      <c r="J938" s="1"/>
      <c r="K938" s="1"/>
      <c r="L938" s="1"/>
      <c r="S938" s="1"/>
      <c r="T938" s="1"/>
      <c r="U938" s="1"/>
    </row>
    <row r="939" spans="8:21" ht="15.5" x14ac:dyDescent="0.35">
      <c r="H939" s="2"/>
      <c r="I939" s="1"/>
      <c r="J939" s="1"/>
      <c r="K939" s="1"/>
      <c r="L939" s="1"/>
      <c r="S939" s="1"/>
      <c r="T939" s="1"/>
      <c r="U939" s="1"/>
    </row>
    <row r="940" spans="8:21" ht="15.5" x14ac:dyDescent="0.35">
      <c r="H940" s="2"/>
      <c r="I940" s="1"/>
      <c r="J940" s="1"/>
      <c r="K940" s="1"/>
      <c r="L940" s="1"/>
      <c r="S940" s="1"/>
      <c r="T940" s="1"/>
      <c r="U940" s="1"/>
    </row>
    <row r="941" spans="8:21" ht="15.5" x14ac:dyDescent="0.35">
      <c r="H941" s="2"/>
      <c r="I941" s="1"/>
      <c r="J941" s="1"/>
      <c r="K941" s="1"/>
      <c r="L941" s="1"/>
      <c r="S941" s="1"/>
      <c r="T941" s="1"/>
      <c r="U941" s="1"/>
    </row>
    <row r="942" spans="8:21" ht="15.5" x14ac:dyDescent="0.35">
      <c r="H942" s="2"/>
      <c r="I942" s="1"/>
      <c r="J942" s="1"/>
      <c r="K942" s="1"/>
      <c r="L942" s="1"/>
      <c r="S942" s="1"/>
      <c r="T942" s="1"/>
      <c r="U942" s="1"/>
    </row>
    <row r="943" spans="8:21" ht="15.5" x14ac:dyDescent="0.35">
      <c r="H943" s="2"/>
      <c r="I943" s="1"/>
      <c r="J943" s="1"/>
      <c r="K943" s="1"/>
      <c r="L943" s="1"/>
      <c r="S943" s="1"/>
      <c r="T943" s="1"/>
      <c r="U943" s="1"/>
    </row>
    <row r="944" spans="8:21" ht="15.5" x14ac:dyDescent="0.35">
      <c r="H944" s="2"/>
      <c r="I944" s="1"/>
      <c r="J944" s="1"/>
      <c r="K944" s="1"/>
      <c r="L944" s="1"/>
      <c r="S944" s="1"/>
      <c r="T944" s="1"/>
      <c r="U944" s="1"/>
    </row>
    <row r="945" spans="8:21" ht="15.5" x14ac:dyDescent="0.35">
      <c r="H945" s="2"/>
      <c r="I945" s="1"/>
      <c r="J945" s="1"/>
      <c r="K945" s="1"/>
      <c r="L945" s="1"/>
      <c r="S945" s="1"/>
      <c r="T945" s="1"/>
      <c r="U945" s="1"/>
    </row>
    <row r="946" spans="8:21" ht="15.5" x14ac:dyDescent="0.35">
      <c r="H946" s="2"/>
      <c r="I946" s="1"/>
      <c r="J946" s="1"/>
      <c r="K946" s="1"/>
      <c r="L946" s="1"/>
      <c r="S946" s="1"/>
      <c r="T946" s="1"/>
      <c r="U946" s="1"/>
    </row>
    <row r="947" spans="8:21" ht="15.5" x14ac:dyDescent="0.35">
      <c r="H947" s="2"/>
      <c r="I947" s="1"/>
      <c r="J947" s="1"/>
      <c r="K947" s="1"/>
      <c r="L947" s="1"/>
      <c r="S947" s="1"/>
      <c r="T947" s="1"/>
      <c r="U947" s="1"/>
    </row>
    <row r="948" spans="8:21" ht="15.5" x14ac:dyDescent="0.35">
      <c r="H948" s="2"/>
      <c r="I948" s="1"/>
      <c r="J948" s="1"/>
      <c r="K948" s="1"/>
      <c r="L948" s="1"/>
      <c r="S948" s="1"/>
      <c r="T948" s="1"/>
      <c r="U948" s="1"/>
    </row>
    <row r="949" spans="8:21" ht="15.5" x14ac:dyDescent="0.35">
      <c r="H949" s="2"/>
      <c r="I949" s="1"/>
      <c r="J949" s="1"/>
      <c r="K949" s="1"/>
      <c r="L949" s="1"/>
      <c r="S949" s="1"/>
      <c r="T949" s="1"/>
      <c r="U949" s="1"/>
    </row>
    <row r="950" spans="8:21" ht="15.5" x14ac:dyDescent="0.35">
      <c r="H950" s="2"/>
      <c r="I950" s="1"/>
      <c r="J950" s="1"/>
      <c r="K950" s="1"/>
      <c r="L950" s="1"/>
      <c r="S950" s="1"/>
      <c r="T950" s="1"/>
      <c r="U950" s="1"/>
    </row>
    <row r="951" spans="8:21" ht="15.5" x14ac:dyDescent="0.35">
      <c r="H951" s="2"/>
      <c r="I951" s="1"/>
      <c r="J951" s="1"/>
      <c r="K951" s="1"/>
      <c r="L951" s="1"/>
      <c r="S951" s="1"/>
      <c r="T951" s="1"/>
      <c r="U951" s="1"/>
    </row>
    <row r="952" spans="8:21" ht="15.5" x14ac:dyDescent="0.35">
      <c r="H952" s="2"/>
      <c r="I952" s="1"/>
      <c r="J952" s="1"/>
      <c r="K952" s="1"/>
      <c r="L952" s="1"/>
      <c r="S952" s="1"/>
      <c r="T952" s="1"/>
      <c r="U952" s="1"/>
    </row>
    <row r="953" spans="8:21" ht="15.5" x14ac:dyDescent="0.35">
      <c r="H953" s="2"/>
      <c r="I953" s="1"/>
      <c r="J953" s="1"/>
      <c r="K953" s="1"/>
      <c r="L953" s="1"/>
      <c r="S953" s="1"/>
      <c r="T953" s="1"/>
      <c r="U953" s="1"/>
    </row>
    <row r="954" spans="8:21" ht="15.5" x14ac:dyDescent="0.35">
      <c r="H954" s="2"/>
      <c r="I954" s="1"/>
      <c r="J954" s="1"/>
      <c r="K954" s="1"/>
      <c r="L954" s="1"/>
      <c r="S954" s="1"/>
      <c r="T954" s="1"/>
      <c r="U954" s="1"/>
    </row>
    <row r="955" spans="8:21" ht="15.5" x14ac:dyDescent="0.35">
      <c r="H955" s="2"/>
      <c r="I955" s="1"/>
      <c r="J955" s="1"/>
      <c r="K955" s="1"/>
      <c r="L955" s="1"/>
      <c r="S955" s="1"/>
      <c r="T955" s="1"/>
      <c r="U955" s="1"/>
    </row>
    <row r="956" spans="8:21" ht="15.5" x14ac:dyDescent="0.35">
      <c r="H956" s="2"/>
      <c r="I956" s="1"/>
      <c r="J956" s="1"/>
      <c r="K956" s="1"/>
      <c r="L956" s="1"/>
      <c r="S956" s="1"/>
      <c r="T956" s="1"/>
      <c r="U956" s="1"/>
    </row>
    <row r="957" spans="8:21" ht="15.5" x14ac:dyDescent="0.35">
      <c r="H957" s="2"/>
      <c r="I957" s="1"/>
      <c r="J957" s="1"/>
      <c r="K957" s="1"/>
      <c r="L957" s="1"/>
      <c r="S957" s="1"/>
      <c r="T957" s="1"/>
      <c r="U957" s="1"/>
    </row>
    <row r="958" spans="8:21" ht="15.5" x14ac:dyDescent="0.35">
      <c r="H958" s="2"/>
      <c r="I958" s="1"/>
      <c r="J958" s="1"/>
      <c r="K958" s="1"/>
      <c r="L958" s="1"/>
      <c r="S958" s="1"/>
      <c r="T958" s="1"/>
      <c r="U958" s="1"/>
    </row>
    <row r="959" spans="8:21" ht="15.5" x14ac:dyDescent="0.35">
      <c r="H959" s="2"/>
      <c r="I959" s="1"/>
      <c r="J959" s="1"/>
      <c r="K959" s="1"/>
      <c r="L959" s="1"/>
      <c r="S959" s="1"/>
      <c r="T959" s="1"/>
      <c r="U959" s="1"/>
    </row>
    <row r="960" spans="8:21" ht="15.5" x14ac:dyDescent="0.35">
      <c r="H960" s="2"/>
      <c r="I960" s="1"/>
      <c r="J960" s="1"/>
      <c r="K960" s="1"/>
      <c r="L960" s="1"/>
      <c r="S960" s="1"/>
      <c r="T960" s="1"/>
      <c r="U960" s="1"/>
    </row>
    <row r="961" spans="8:21" ht="15.5" x14ac:dyDescent="0.35">
      <c r="H961" s="2"/>
      <c r="I961" s="1"/>
      <c r="J961" s="1"/>
      <c r="K961" s="1"/>
      <c r="L961" s="1"/>
      <c r="S961" s="1"/>
      <c r="T961" s="1"/>
      <c r="U961" s="1"/>
    </row>
    <row r="962" spans="8:21" ht="15.5" x14ac:dyDescent="0.35">
      <c r="H962" s="2"/>
      <c r="I962" s="1"/>
      <c r="J962" s="1"/>
      <c r="K962" s="1"/>
      <c r="L962" s="1"/>
      <c r="S962" s="1"/>
      <c r="T962" s="1"/>
      <c r="U962" s="1"/>
    </row>
    <row r="963" spans="8:21" ht="15.5" x14ac:dyDescent="0.35">
      <c r="H963" s="2"/>
      <c r="I963" s="1"/>
      <c r="J963" s="1"/>
      <c r="K963" s="1"/>
      <c r="L963" s="1"/>
      <c r="S963" s="1"/>
      <c r="T963" s="1"/>
      <c r="U963" s="1"/>
    </row>
    <row r="964" spans="8:21" ht="15.5" x14ac:dyDescent="0.35">
      <c r="H964" s="2"/>
      <c r="I964" s="1"/>
      <c r="J964" s="1"/>
      <c r="K964" s="1"/>
      <c r="L964" s="1"/>
      <c r="S964" s="1"/>
      <c r="T964" s="1"/>
      <c r="U964" s="1"/>
    </row>
    <row r="965" spans="8:21" ht="15.5" x14ac:dyDescent="0.35">
      <c r="H965" s="2"/>
      <c r="I965" s="1"/>
      <c r="J965" s="1"/>
      <c r="K965" s="1"/>
      <c r="L965" s="1"/>
      <c r="S965" s="1"/>
      <c r="T965" s="1"/>
      <c r="U965" s="1"/>
    </row>
    <row r="966" spans="8:21" ht="15.5" x14ac:dyDescent="0.35">
      <c r="H966" s="2"/>
      <c r="I966" s="1"/>
      <c r="J966" s="1"/>
      <c r="K966" s="1"/>
      <c r="L966" s="1"/>
      <c r="S966" s="1"/>
      <c r="T966" s="1"/>
      <c r="U966" s="1"/>
    </row>
    <row r="967" spans="8:21" ht="15.5" x14ac:dyDescent="0.35">
      <c r="H967" s="2"/>
      <c r="I967" s="1"/>
      <c r="J967" s="1"/>
      <c r="K967" s="1"/>
      <c r="L967" s="1"/>
      <c r="S967" s="1"/>
      <c r="T967" s="1"/>
      <c r="U967" s="1"/>
    </row>
    <row r="968" spans="8:21" ht="15.5" x14ac:dyDescent="0.35">
      <c r="H968" s="2"/>
      <c r="I968" s="1"/>
      <c r="J968" s="1"/>
      <c r="K968" s="1"/>
      <c r="L968" s="1"/>
      <c r="S968" s="1"/>
      <c r="T968" s="1"/>
      <c r="U968" s="1"/>
    </row>
    <row r="969" spans="8:21" ht="15.5" x14ac:dyDescent="0.35">
      <c r="H969" s="2"/>
      <c r="I969" s="1"/>
      <c r="J969" s="1"/>
      <c r="K969" s="1"/>
      <c r="L969" s="1"/>
      <c r="S969" s="1"/>
      <c r="T969" s="1"/>
      <c r="U969" s="1"/>
    </row>
    <row r="970" spans="8:21" ht="15.5" x14ac:dyDescent="0.35">
      <c r="H970" s="2"/>
      <c r="I970" s="1"/>
      <c r="J970" s="1"/>
      <c r="K970" s="1"/>
      <c r="L970" s="1"/>
      <c r="S970" s="1"/>
      <c r="T970" s="1"/>
      <c r="U970" s="1"/>
    </row>
    <row r="971" spans="8:21" ht="15.5" x14ac:dyDescent="0.35">
      <c r="H971" s="2"/>
      <c r="I971" s="1"/>
      <c r="J971" s="1"/>
      <c r="K971" s="1"/>
      <c r="L971" s="1"/>
      <c r="S971" s="1"/>
      <c r="T971" s="1"/>
      <c r="U971" s="1"/>
    </row>
    <row r="972" spans="8:21" ht="15.5" x14ac:dyDescent="0.35">
      <c r="H972" s="2"/>
      <c r="I972" s="1"/>
      <c r="J972" s="1"/>
      <c r="K972" s="1"/>
      <c r="L972" s="1"/>
      <c r="S972" s="1"/>
      <c r="T972" s="1"/>
      <c r="U972" s="1"/>
    </row>
    <row r="973" spans="8:21" ht="15.5" x14ac:dyDescent="0.35">
      <c r="H973" s="2"/>
      <c r="I973" s="1"/>
      <c r="J973" s="1"/>
      <c r="K973" s="1"/>
      <c r="L973" s="1"/>
      <c r="S973" s="1"/>
      <c r="T973" s="1"/>
      <c r="U973" s="1"/>
    </row>
    <row r="974" spans="8:21" ht="15.5" x14ac:dyDescent="0.35">
      <c r="H974" s="2"/>
      <c r="I974" s="1"/>
      <c r="J974" s="1"/>
      <c r="K974" s="1"/>
      <c r="L974" s="1"/>
      <c r="S974" s="1"/>
      <c r="T974" s="1"/>
      <c r="U974" s="1"/>
    </row>
    <row r="975" spans="8:21" ht="15.5" x14ac:dyDescent="0.35">
      <c r="H975" s="2"/>
      <c r="I975" s="1"/>
      <c r="J975" s="1"/>
      <c r="K975" s="1"/>
      <c r="L975" s="1"/>
      <c r="S975" s="1"/>
      <c r="T975" s="1"/>
      <c r="U975" s="1"/>
    </row>
    <row r="976" spans="8:21" ht="15.5" x14ac:dyDescent="0.35">
      <c r="H976" s="2"/>
      <c r="I976" s="1"/>
      <c r="J976" s="1"/>
      <c r="K976" s="1"/>
      <c r="L976" s="1"/>
      <c r="S976" s="1"/>
      <c r="T976" s="1"/>
      <c r="U976" s="1"/>
    </row>
    <row r="977" spans="8:21" ht="15.5" x14ac:dyDescent="0.35">
      <c r="H977" s="2"/>
      <c r="I977" s="1"/>
      <c r="J977" s="1"/>
      <c r="K977" s="1"/>
      <c r="L977" s="1"/>
      <c r="S977" s="1"/>
      <c r="T977" s="1"/>
      <c r="U977" s="1"/>
    </row>
    <row r="978" spans="8:21" ht="15.5" x14ac:dyDescent="0.35">
      <c r="H978" s="2"/>
      <c r="I978" s="1"/>
      <c r="J978" s="1"/>
      <c r="K978" s="1"/>
      <c r="L978" s="1"/>
      <c r="S978" s="1"/>
      <c r="T978" s="1"/>
      <c r="U978" s="1"/>
    </row>
    <row r="979" spans="8:21" ht="15.5" x14ac:dyDescent="0.35">
      <c r="H979" s="2"/>
      <c r="I979" s="1"/>
      <c r="J979" s="1"/>
      <c r="K979" s="1"/>
      <c r="L979" s="1"/>
      <c r="S979" s="1"/>
      <c r="T979" s="1"/>
      <c r="U979" s="1"/>
    </row>
    <row r="980" spans="8:21" ht="15.5" x14ac:dyDescent="0.35">
      <c r="H980" s="2"/>
      <c r="I980" s="1"/>
      <c r="J980" s="1"/>
      <c r="K980" s="1"/>
      <c r="L980" s="1"/>
      <c r="S980" s="1"/>
      <c r="T980" s="1"/>
      <c r="U980" s="1"/>
    </row>
    <row r="981" spans="8:21" ht="15.5" x14ac:dyDescent="0.35">
      <c r="H981" s="2"/>
      <c r="I981" s="1"/>
      <c r="J981" s="1"/>
      <c r="K981" s="1"/>
      <c r="L981" s="1"/>
      <c r="S981" s="1"/>
      <c r="T981" s="1"/>
      <c r="U981" s="1"/>
    </row>
    <row r="982" spans="8:21" ht="15.5" x14ac:dyDescent="0.35">
      <c r="H982" s="2"/>
      <c r="I982" s="1"/>
      <c r="J982" s="1"/>
      <c r="K982" s="1"/>
      <c r="L982" s="1"/>
      <c r="S982" s="1"/>
      <c r="T982" s="1"/>
      <c r="U982" s="1"/>
    </row>
    <row r="983" spans="8:21" ht="15.5" x14ac:dyDescent="0.35">
      <c r="H983" s="2"/>
      <c r="I983" s="1"/>
      <c r="J983" s="1"/>
      <c r="K983" s="1"/>
      <c r="L983" s="1"/>
      <c r="S983" s="1"/>
      <c r="T983" s="1"/>
      <c r="U983" s="1"/>
    </row>
    <row r="984" spans="8:21" ht="15.5" x14ac:dyDescent="0.35">
      <c r="H984" s="2"/>
      <c r="I984" s="1"/>
      <c r="J984" s="1"/>
      <c r="K984" s="1"/>
      <c r="L984" s="1"/>
      <c r="S984" s="1"/>
      <c r="T984" s="1"/>
      <c r="U984" s="1"/>
    </row>
    <row r="985" spans="8:21" ht="15.5" x14ac:dyDescent="0.35">
      <c r="H985" s="2"/>
      <c r="I985" s="1"/>
      <c r="J985" s="1"/>
      <c r="K985" s="1"/>
      <c r="L985" s="1"/>
      <c r="S985" s="1"/>
      <c r="T985" s="1"/>
      <c r="U985" s="1"/>
    </row>
    <row r="986" spans="8:21" ht="15.5" x14ac:dyDescent="0.35">
      <c r="H986" s="2"/>
      <c r="I986" s="1"/>
      <c r="J986" s="1"/>
      <c r="K986" s="1"/>
      <c r="L986" s="1"/>
      <c r="S986" s="1"/>
      <c r="T986" s="1"/>
      <c r="U986" s="1"/>
    </row>
    <row r="987" spans="8:21" ht="15.5" x14ac:dyDescent="0.35">
      <c r="H987" s="2"/>
      <c r="I987" s="1"/>
      <c r="J987" s="1"/>
      <c r="K987" s="1"/>
      <c r="L987" s="1"/>
      <c r="S987" s="1"/>
      <c r="T987" s="1"/>
      <c r="U987" s="1"/>
    </row>
    <row r="988" spans="8:21" ht="15.5" x14ac:dyDescent="0.35">
      <c r="H988" s="2"/>
      <c r="I988" s="1"/>
      <c r="J988" s="1"/>
      <c r="K988" s="1"/>
      <c r="L988" s="1"/>
      <c r="S988" s="1"/>
      <c r="T988" s="1"/>
      <c r="U988" s="1"/>
    </row>
    <row r="989" spans="8:21" ht="15.5" x14ac:dyDescent="0.35">
      <c r="H989" s="2"/>
      <c r="I989" s="1"/>
      <c r="J989" s="1"/>
      <c r="K989" s="1"/>
      <c r="L989" s="1"/>
      <c r="S989" s="1"/>
      <c r="T989" s="1"/>
      <c r="U989" s="1"/>
    </row>
    <row r="990" spans="8:21" ht="15.5" x14ac:dyDescent="0.35">
      <c r="H990" s="2"/>
      <c r="I990" s="1"/>
      <c r="J990" s="1"/>
      <c r="K990" s="1"/>
      <c r="L990" s="1"/>
      <c r="S990" s="1"/>
      <c r="T990" s="1"/>
      <c r="U990" s="1"/>
    </row>
    <row r="991" spans="8:21" ht="15.5" x14ac:dyDescent="0.35">
      <c r="H991" s="2"/>
      <c r="I991" s="1"/>
      <c r="J991" s="1"/>
      <c r="K991" s="1"/>
      <c r="L991" s="1"/>
      <c r="S991" s="1"/>
      <c r="T991" s="1"/>
      <c r="U991" s="1"/>
    </row>
    <row r="992" spans="8:21" ht="15.5" x14ac:dyDescent="0.35">
      <c r="H992" s="2"/>
      <c r="I992" s="1"/>
      <c r="J992" s="1"/>
      <c r="K992" s="1"/>
      <c r="L992" s="1"/>
      <c r="S992" s="1"/>
      <c r="T992" s="1"/>
      <c r="U992" s="1"/>
    </row>
    <row r="993" spans="8:21" ht="15.5" x14ac:dyDescent="0.35">
      <c r="H993" s="2"/>
      <c r="I993" s="1"/>
      <c r="J993" s="1"/>
      <c r="K993" s="1"/>
      <c r="L993" s="1"/>
      <c r="S993" s="1"/>
      <c r="T993" s="1"/>
      <c r="U993" s="1"/>
    </row>
    <row r="994" spans="8:21" ht="15.5" x14ac:dyDescent="0.35">
      <c r="H994" s="2"/>
      <c r="I994" s="1"/>
      <c r="J994" s="1"/>
      <c r="K994" s="1"/>
      <c r="L994" s="1"/>
      <c r="S994" s="1"/>
      <c r="T994" s="1"/>
      <c r="U994" s="1"/>
    </row>
    <row r="995" spans="8:21" ht="15.5" x14ac:dyDescent="0.35">
      <c r="H995" s="2"/>
      <c r="I995" s="1"/>
      <c r="J995" s="1"/>
      <c r="K995" s="1"/>
      <c r="L995" s="1"/>
      <c r="S995" s="1"/>
      <c r="T995" s="1"/>
      <c r="U995" s="1"/>
    </row>
    <row r="996" spans="8:21" ht="15.5" x14ac:dyDescent="0.35">
      <c r="H996" s="2"/>
      <c r="I996" s="1"/>
      <c r="J996" s="1"/>
      <c r="K996" s="1"/>
      <c r="L996" s="1"/>
      <c r="S996" s="1"/>
      <c r="T996" s="1"/>
      <c r="U996" s="1"/>
    </row>
    <row r="997" spans="8:21" ht="15.5" x14ac:dyDescent="0.35">
      <c r="H997" s="2"/>
      <c r="I997" s="1"/>
      <c r="J997" s="1"/>
      <c r="K997" s="1"/>
      <c r="L997" s="1"/>
      <c r="S997" s="1"/>
      <c r="T997" s="1"/>
      <c r="U997" s="1"/>
    </row>
    <row r="998" spans="8:21" ht="15.5" x14ac:dyDescent="0.35">
      <c r="H998" s="2"/>
      <c r="I998" s="1"/>
      <c r="J998" s="1"/>
      <c r="K998" s="1"/>
      <c r="L998" s="1"/>
      <c r="S998" s="1"/>
      <c r="T998" s="1"/>
      <c r="U998" s="1"/>
    </row>
    <row r="999" spans="8:21" ht="15.5" x14ac:dyDescent="0.35">
      <c r="H999" s="2"/>
      <c r="I999" s="1"/>
      <c r="J999" s="1"/>
      <c r="K999" s="1"/>
      <c r="L999" s="1"/>
      <c r="S999" s="1"/>
      <c r="T999" s="1"/>
      <c r="U999" s="1"/>
    </row>
    <row r="1000" spans="8:21" ht="15.5" x14ac:dyDescent="0.35">
      <c r="H1000" s="2"/>
      <c r="I1000" s="1"/>
      <c r="J1000" s="1"/>
      <c r="K1000" s="1"/>
      <c r="L1000" s="1"/>
      <c r="S1000" s="1"/>
      <c r="T1000" s="1"/>
      <c r="U1000" s="1"/>
    </row>
  </sheetData>
  <mergeCells count="1">
    <mergeCell ref="W81:W8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QUALITY SYSTEM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2025-10-06T07:47:53Z</dcterms:modified>
</cp:coreProperties>
</file>